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vigilb1\Documents\Project\Ready for Implementation\2025\"/>
    </mc:Choice>
  </mc:AlternateContent>
  <bookViews>
    <workbookView xWindow="0" yWindow="0" windowWidth="28800" windowHeight="12312"/>
  </bookViews>
  <sheets>
    <sheet name="Instructions" sheetId="1" r:id="rId1"/>
    <sheet name="EPD Design Submittal" sheetId="2" r:id="rId2"/>
    <sheet name="EPD Construction Submittal" sheetId="3" r:id="rId3"/>
    <sheet name="Transportation (A4)" sheetId="4" r:id="rId4"/>
    <sheet name="Final Sign-Off" sheetId="5" r:id="rId5"/>
    <sheet name="OSA Set Data 2025 (Locked)" sheetId="6" r:id="rId6"/>
  </sheets>
  <definedNames>
    <definedName name="GWP">Instructions!$E$8:$F$32</definedName>
  </definedNames>
  <calcPr calcId="162913"/>
</workbook>
</file>

<file path=xl/calcChain.xml><?xml version="1.0" encoding="utf-8"?>
<calcChain xmlns="http://schemas.openxmlformats.org/spreadsheetml/2006/main">
  <c r="P36" i="4" l="1"/>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F31" i="6" l="1"/>
  <c r="L35" i="4" s="1"/>
  <c r="F32" i="6"/>
  <c r="H35" i="4" s="1"/>
  <c r="F33" i="6"/>
  <c r="F30" i="6"/>
  <c r="P35" i="4" s="1"/>
  <c r="C43" i="6" l="1"/>
  <c r="C44" i="6" s="1"/>
  <c r="R85" i="4"/>
  <c r="Q85" i="4"/>
  <c r="R84" i="4"/>
  <c r="Q84" i="4"/>
  <c r="R83" i="4"/>
  <c r="Q83" i="4"/>
  <c r="R82" i="4"/>
  <c r="Q82" i="4"/>
  <c r="R81" i="4"/>
  <c r="Q81" i="4"/>
  <c r="R80" i="4"/>
  <c r="Q80" i="4"/>
  <c r="R79" i="4"/>
  <c r="Q79" i="4"/>
  <c r="R78" i="4"/>
  <c r="Q78" i="4"/>
  <c r="R77" i="4"/>
  <c r="Q77" i="4"/>
  <c r="R76" i="4"/>
  <c r="Q76" i="4"/>
  <c r="R75" i="4"/>
  <c r="Q75" i="4"/>
  <c r="R74" i="4"/>
  <c r="Q74" i="4"/>
  <c r="R73" i="4"/>
  <c r="Q73" i="4"/>
  <c r="R72" i="4"/>
  <c r="Q72" i="4"/>
  <c r="R71" i="4"/>
  <c r="Q71" i="4"/>
  <c r="R70" i="4"/>
  <c r="Q70" i="4"/>
  <c r="R69" i="4"/>
  <c r="Q69" i="4"/>
  <c r="R68" i="4"/>
  <c r="Q68" i="4"/>
  <c r="R67" i="4"/>
  <c r="Q67" i="4"/>
  <c r="R66" i="4"/>
  <c r="Q66" i="4"/>
  <c r="R65" i="4"/>
  <c r="Q65" i="4"/>
  <c r="R64" i="4"/>
  <c r="Q64" i="4"/>
  <c r="R63" i="4"/>
  <c r="Q63" i="4"/>
  <c r="R62" i="4"/>
  <c r="Q62" i="4"/>
  <c r="R61" i="4"/>
  <c r="Q61" i="4"/>
  <c r="R60" i="4"/>
  <c r="Q60" i="4"/>
  <c r="R59" i="4"/>
  <c r="Q59" i="4"/>
  <c r="R58" i="4"/>
  <c r="Q58" i="4"/>
  <c r="R57" i="4"/>
  <c r="Q57" i="4"/>
  <c r="R56" i="4"/>
  <c r="Q56" i="4"/>
  <c r="R55" i="4"/>
  <c r="Q55" i="4"/>
  <c r="R54" i="4"/>
  <c r="Q54" i="4"/>
  <c r="R53" i="4"/>
  <c r="Q53" i="4"/>
  <c r="R52" i="4"/>
  <c r="Q52" i="4"/>
  <c r="R51" i="4"/>
  <c r="Q51" i="4"/>
  <c r="R50" i="4"/>
  <c r="Q50" i="4"/>
  <c r="R49" i="4"/>
  <c r="Q49" i="4"/>
  <c r="R48" i="4"/>
  <c r="Q48" i="4"/>
  <c r="R47" i="4"/>
  <c r="Q47" i="4"/>
  <c r="R46" i="4"/>
  <c r="Q46" i="4"/>
  <c r="R45" i="4"/>
  <c r="Q45" i="4"/>
  <c r="R44" i="4"/>
  <c r="Q44" i="4"/>
  <c r="R43" i="4"/>
  <c r="Q43" i="4"/>
  <c r="R42" i="4"/>
  <c r="Q42" i="4"/>
  <c r="R41" i="4"/>
  <c r="Q41" i="4"/>
  <c r="R40" i="4"/>
  <c r="Q40" i="4"/>
  <c r="R39" i="4"/>
  <c r="Q39" i="4"/>
  <c r="R38" i="4"/>
  <c r="Q38" i="4"/>
  <c r="R37" i="4"/>
  <c r="Q37" i="4"/>
  <c r="R36" i="4"/>
  <c r="Q36" i="4"/>
  <c r="I30" i="4"/>
  <c r="H30" i="4"/>
  <c r="D30" i="4"/>
  <c r="I29" i="4"/>
  <c r="H29" i="4"/>
  <c r="D29" i="4"/>
  <c r="I28" i="4"/>
  <c r="H28" i="4"/>
  <c r="D28" i="4"/>
  <c r="I27" i="4"/>
  <c r="H27" i="4"/>
  <c r="D27" i="4"/>
  <c r="I26" i="4"/>
  <c r="H26" i="4"/>
  <c r="D26" i="4"/>
  <c r="I25" i="4"/>
  <c r="H25" i="4"/>
  <c r="D25" i="4"/>
  <c r="I24" i="4"/>
  <c r="H24" i="4"/>
  <c r="D24" i="4"/>
  <c r="I23" i="4"/>
  <c r="H23" i="4"/>
  <c r="D23" i="4"/>
  <c r="I22" i="4"/>
  <c r="H22" i="4"/>
  <c r="D22" i="4"/>
  <c r="I21" i="4"/>
  <c r="H21" i="4"/>
  <c r="D21" i="4"/>
  <c r="I20" i="4"/>
  <c r="H20" i="4"/>
  <c r="D20" i="4"/>
  <c r="I19" i="4"/>
  <c r="H19" i="4"/>
  <c r="D19" i="4"/>
  <c r="I18" i="4"/>
  <c r="H18" i="4"/>
  <c r="D18" i="4"/>
  <c r="I17" i="4"/>
  <c r="H17" i="4"/>
  <c r="D17" i="4"/>
  <c r="I16" i="4"/>
  <c r="H16" i="4"/>
  <c r="D16" i="4"/>
  <c r="I15" i="4"/>
  <c r="H15" i="4"/>
  <c r="D15" i="4"/>
  <c r="I14" i="4"/>
  <c r="H14" i="4"/>
  <c r="D14" i="4"/>
  <c r="I13" i="4"/>
  <c r="H13" i="4"/>
  <c r="D13" i="4"/>
  <c r="I12" i="4"/>
  <c r="H12" i="4"/>
  <c r="D12" i="4"/>
  <c r="I11" i="4"/>
  <c r="H11" i="4"/>
  <c r="D11" i="4"/>
  <c r="D10" i="4"/>
  <c r="I116" i="3"/>
  <c r="H116" i="3"/>
  <c r="I115" i="3"/>
  <c r="H115" i="3"/>
  <c r="I114" i="3"/>
  <c r="H114" i="3"/>
  <c r="I113" i="3"/>
  <c r="H113" i="3"/>
  <c r="I112" i="3"/>
  <c r="H112" i="3"/>
  <c r="I111" i="3"/>
  <c r="H111" i="3"/>
  <c r="I110" i="3"/>
  <c r="H110" i="3"/>
  <c r="I109" i="3"/>
  <c r="H109" i="3"/>
  <c r="I108" i="3"/>
  <c r="H108" i="3"/>
  <c r="I107" i="3"/>
  <c r="H107" i="3"/>
  <c r="I106" i="3"/>
  <c r="H106" i="3"/>
  <c r="I105" i="3"/>
  <c r="H105" i="3"/>
  <c r="I104" i="3"/>
  <c r="H104" i="3"/>
  <c r="I103" i="3"/>
  <c r="H103" i="3"/>
  <c r="I102" i="3"/>
  <c r="H102" i="3"/>
  <c r="I101" i="3"/>
  <c r="H101" i="3"/>
  <c r="I100" i="3"/>
  <c r="H100" i="3"/>
  <c r="I99" i="3"/>
  <c r="H99" i="3"/>
  <c r="I98" i="3"/>
  <c r="H98" i="3"/>
  <c r="I97" i="3"/>
  <c r="H97" i="3"/>
  <c r="I96" i="3"/>
  <c r="H96" i="3"/>
  <c r="I95" i="3"/>
  <c r="H95" i="3"/>
  <c r="I94" i="3"/>
  <c r="H94" i="3"/>
  <c r="I93" i="3"/>
  <c r="H93" i="3"/>
  <c r="I92" i="3"/>
  <c r="H92" i="3"/>
  <c r="I91" i="3"/>
  <c r="H91" i="3"/>
  <c r="I90" i="3"/>
  <c r="H90" i="3"/>
  <c r="I89" i="3"/>
  <c r="H89" i="3"/>
  <c r="I88" i="3"/>
  <c r="H88" i="3"/>
  <c r="I87" i="3"/>
  <c r="H87" i="3"/>
  <c r="I86" i="3"/>
  <c r="H86" i="3"/>
  <c r="I85" i="3"/>
  <c r="H85" i="3"/>
  <c r="I84" i="3"/>
  <c r="H84" i="3"/>
  <c r="I83" i="3"/>
  <c r="H83" i="3"/>
  <c r="I82" i="3"/>
  <c r="H82" i="3"/>
  <c r="I81" i="3"/>
  <c r="H81" i="3"/>
  <c r="I80" i="3"/>
  <c r="H80" i="3"/>
  <c r="I79" i="3"/>
  <c r="H79" i="3"/>
  <c r="I78" i="3"/>
  <c r="H78" i="3"/>
  <c r="I77" i="3"/>
  <c r="H77" i="3"/>
  <c r="I76" i="3"/>
  <c r="H76" i="3"/>
  <c r="I75" i="3"/>
  <c r="H75" i="3"/>
  <c r="I74" i="3"/>
  <c r="H74" i="3"/>
  <c r="I73" i="3"/>
  <c r="H73" i="3"/>
  <c r="I72" i="3"/>
  <c r="H72" i="3"/>
  <c r="I71" i="3"/>
  <c r="H71" i="3"/>
  <c r="I70" i="3"/>
  <c r="H70" i="3"/>
  <c r="I69" i="3"/>
  <c r="H69" i="3"/>
  <c r="I68" i="3"/>
  <c r="H68" i="3"/>
  <c r="I67" i="3"/>
  <c r="H67" i="3"/>
  <c r="I66" i="3"/>
  <c r="H66" i="3"/>
  <c r="I65" i="3"/>
  <c r="H65" i="3"/>
  <c r="I64" i="3"/>
  <c r="H64" i="3"/>
  <c r="I63" i="3"/>
  <c r="H63" i="3"/>
  <c r="I62" i="3"/>
  <c r="H62" i="3"/>
  <c r="I61" i="3"/>
  <c r="H61" i="3"/>
  <c r="I60" i="3"/>
  <c r="H60" i="3"/>
  <c r="I59" i="3"/>
  <c r="H59" i="3"/>
  <c r="I58" i="3"/>
  <c r="H58" i="3"/>
  <c r="I57" i="3"/>
  <c r="H57" i="3"/>
  <c r="I56" i="3"/>
  <c r="H56" i="3"/>
  <c r="I55" i="3"/>
  <c r="H55" i="3"/>
  <c r="I54" i="3"/>
  <c r="H54" i="3"/>
  <c r="I53" i="3"/>
  <c r="H53" i="3"/>
  <c r="I52" i="3"/>
  <c r="H52" i="3"/>
  <c r="I51" i="3"/>
  <c r="H51" i="3"/>
  <c r="I50" i="3"/>
  <c r="H50" i="3"/>
  <c r="I49" i="3"/>
  <c r="H49" i="3"/>
  <c r="I48" i="3"/>
  <c r="H48" i="3"/>
  <c r="I47" i="3"/>
  <c r="H47" i="3"/>
  <c r="I46" i="3"/>
  <c r="H46" i="3"/>
  <c r="I45" i="3"/>
  <c r="H45" i="3"/>
  <c r="I44" i="3"/>
  <c r="H44" i="3"/>
  <c r="I43" i="3"/>
  <c r="H43" i="3"/>
  <c r="I42" i="3"/>
  <c r="H42" i="3"/>
  <c r="I41" i="3"/>
  <c r="H41" i="3"/>
  <c r="I40" i="3"/>
  <c r="H40" i="3"/>
  <c r="I39" i="3"/>
  <c r="H39" i="3"/>
  <c r="I38" i="3"/>
  <c r="H38" i="3"/>
  <c r="I37" i="3"/>
  <c r="H37" i="3"/>
  <c r="I36" i="3"/>
  <c r="H36" i="3"/>
  <c r="I35" i="3"/>
  <c r="H35" i="3"/>
  <c r="I34" i="3"/>
  <c r="H34" i="3"/>
  <c r="I33" i="3"/>
  <c r="H33" i="3"/>
  <c r="I32" i="3"/>
  <c r="H32" i="3"/>
  <c r="I31" i="3"/>
  <c r="H31" i="3"/>
  <c r="I30" i="3"/>
  <c r="H30" i="3"/>
  <c r="I29" i="3"/>
  <c r="H29" i="3"/>
  <c r="I28" i="3"/>
  <c r="H28" i="3"/>
  <c r="I27" i="3"/>
  <c r="H27" i="3"/>
  <c r="I26" i="3"/>
  <c r="H26" i="3"/>
  <c r="I25" i="3"/>
  <c r="H25" i="3"/>
  <c r="I24" i="3"/>
  <c r="H24" i="3"/>
  <c r="I23" i="3"/>
  <c r="H23" i="3"/>
  <c r="I22" i="3"/>
  <c r="H22" i="3"/>
  <c r="I21" i="3"/>
  <c r="H21" i="3"/>
  <c r="I20" i="3"/>
  <c r="H20" i="3"/>
  <c r="I19" i="3"/>
  <c r="H19" i="3"/>
  <c r="I18" i="3"/>
  <c r="H18" i="3"/>
  <c r="I17" i="3"/>
  <c r="H17" i="3"/>
  <c r="I16" i="3"/>
  <c r="H16" i="3"/>
  <c r="H116" i="2"/>
  <c r="G116" i="2"/>
  <c r="H115" i="2"/>
  <c r="G115" i="2"/>
  <c r="H114" i="2"/>
  <c r="G114" i="2"/>
  <c r="H113" i="2"/>
  <c r="G113" i="2"/>
  <c r="H112" i="2"/>
  <c r="G112" i="2"/>
  <c r="H111" i="2"/>
  <c r="G111" i="2"/>
  <c r="H110" i="2"/>
  <c r="G110" i="2"/>
  <c r="H109" i="2"/>
  <c r="G109" i="2"/>
  <c r="H108" i="2"/>
  <c r="G108" i="2"/>
  <c r="H107" i="2"/>
  <c r="G107" i="2"/>
  <c r="H106" i="2"/>
  <c r="G106" i="2"/>
  <c r="H105" i="2"/>
  <c r="G105" i="2"/>
  <c r="H104" i="2"/>
  <c r="G104" i="2"/>
  <c r="H103" i="2"/>
  <c r="G103" i="2"/>
  <c r="H102" i="2"/>
  <c r="G102" i="2"/>
  <c r="H101" i="2"/>
  <c r="G101" i="2"/>
  <c r="H100" i="2"/>
  <c r="G100" i="2"/>
  <c r="H99" i="2"/>
  <c r="G99" i="2"/>
  <c r="H98" i="2"/>
  <c r="G98" i="2"/>
  <c r="H97" i="2"/>
  <c r="G97" i="2"/>
  <c r="H96" i="2"/>
  <c r="G96" i="2"/>
  <c r="H95" i="2"/>
  <c r="G95" i="2"/>
  <c r="H94" i="2"/>
  <c r="G94" i="2"/>
  <c r="H93" i="2"/>
  <c r="G93" i="2"/>
  <c r="H92" i="2"/>
  <c r="G92" i="2"/>
  <c r="H91" i="2"/>
  <c r="G91" i="2"/>
  <c r="H90" i="2"/>
  <c r="G90" i="2"/>
  <c r="H89" i="2"/>
  <c r="G89" i="2"/>
  <c r="H88" i="2"/>
  <c r="G88" i="2"/>
  <c r="H87" i="2"/>
  <c r="G87" i="2"/>
  <c r="H86" i="2"/>
  <c r="G86" i="2"/>
  <c r="H85" i="2"/>
  <c r="G85" i="2"/>
  <c r="H84" i="2"/>
  <c r="G84" i="2"/>
  <c r="H83" i="2"/>
  <c r="G83" i="2"/>
  <c r="H82" i="2"/>
  <c r="G82" i="2"/>
  <c r="H81" i="2"/>
  <c r="G81" i="2"/>
  <c r="H80" i="2"/>
  <c r="G80" i="2"/>
  <c r="H79" i="2"/>
  <c r="G79" i="2"/>
  <c r="H78" i="2"/>
  <c r="G78" i="2"/>
  <c r="H77" i="2"/>
  <c r="G77" i="2"/>
  <c r="H76" i="2"/>
  <c r="G76" i="2"/>
  <c r="H75" i="2"/>
  <c r="G75" i="2"/>
  <c r="H74" i="2"/>
  <c r="G74" i="2"/>
  <c r="H73" i="2"/>
  <c r="G73" i="2"/>
  <c r="H72" i="2"/>
  <c r="G72" i="2"/>
  <c r="H71" i="2"/>
  <c r="G71" i="2"/>
  <c r="H70" i="2"/>
  <c r="G70" i="2"/>
  <c r="H69" i="2"/>
  <c r="G69" i="2"/>
  <c r="H68" i="2"/>
  <c r="G68" i="2"/>
  <c r="H67" i="2"/>
  <c r="G67" i="2"/>
  <c r="H66" i="2"/>
  <c r="G66" i="2"/>
  <c r="H65" i="2"/>
  <c r="G65" i="2"/>
  <c r="H64" i="2"/>
  <c r="G64" i="2"/>
  <c r="H63" i="2"/>
  <c r="G63" i="2"/>
  <c r="H62" i="2"/>
  <c r="G62" i="2"/>
  <c r="H61" i="2"/>
  <c r="G61" i="2"/>
  <c r="H60" i="2"/>
  <c r="G60" i="2"/>
  <c r="H59" i="2"/>
  <c r="G59" i="2"/>
  <c r="H58" i="2"/>
  <c r="G58" i="2"/>
  <c r="H57" i="2"/>
  <c r="G57" i="2"/>
  <c r="H56" i="2"/>
  <c r="G56" i="2"/>
  <c r="H55" i="2"/>
  <c r="G55" i="2"/>
  <c r="H54" i="2"/>
  <c r="G54" i="2"/>
  <c r="H53" i="2"/>
  <c r="G53" i="2"/>
  <c r="H52" i="2"/>
  <c r="G52" i="2"/>
  <c r="H51" i="2"/>
  <c r="G51" i="2"/>
  <c r="H50" i="2"/>
  <c r="G50" i="2"/>
  <c r="H49" i="2"/>
  <c r="G49" i="2"/>
  <c r="H48" i="2"/>
  <c r="G48" i="2"/>
  <c r="H47" i="2"/>
  <c r="G47" i="2"/>
  <c r="H46" i="2"/>
  <c r="G46" i="2"/>
  <c r="H45" i="2"/>
  <c r="G45" i="2"/>
  <c r="H44" i="2"/>
  <c r="G44" i="2"/>
  <c r="H43" i="2"/>
  <c r="G43" i="2"/>
  <c r="H42" i="2"/>
  <c r="G42" i="2"/>
  <c r="H41" i="2"/>
  <c r="G41" i="2"/>
  <c r="H40" i="2"/>
  <c r="G40" i="2"/>
  <c r="H39" i="2"/>
  <c r="G39" i="2"/>
  <c r="H38" i="2"/>
  <c r="G38" i="2"/>
  <c r="H37" i="2"/>
  <c r="G37" i="2"/>
  <c r="H36" i="2"/>
  <c r="G36" i="2"/>
  <c r="H35" i="2"/>
  <c r="G35" i="2"/>
  <c r="H34" i="2"/>
  <c r="G34" i="2"/>
  <c r="H33" i="2"/>
  <c r="G33" i="2"/>
  <c r="H32" i="2"/>
  <c r="G32" i="2"/>
  <c r="H31" i="2"/>
  <c r="G31" i="2"/>
  <c r="H30" i="2"/>
  <c r="G30" i="2"/>
  <c r="H29" i="2"/>
  <c r="G29" i="2"/>
  <c r="H28" i="2"/>
  <c r="G28" i="2"/>
  <c r="H27" i="2"/>
  <c r="G27" i="2"/>
  <c r="H26" i="2"/>
  <c r="G26" i="2"/>
  <c r="H25" i="2"/>
  <c r="G25" i="2"/>
  <c r="H24" i="2"/>
  <c r="G24" i="2"/>
  <c r="H23" i="2"/>
  <c r="G23" i="2"/>
  <c r="H22" i="2"/>
  <c r="G22" i="2"/>
  <c r="H21" i="2"/>
  <c r="G21" i="2"/>
  <c r="H20" i="2"/>
  <c r="G20" i="2"/>
  <c r="H19" i="2"/>
  <c r="G19" i="2"/>
  <c r="H18" i="2"/>
  <c r="G18" i="2"/>
  <c r="H17" i="2"/>
  <c r="G17" i="2"/>
  <c r="H16" i="2"/>
  <c r="G16" i="2"/>
  <c r="H10" i="4" l="1"/>
  <c r="I10" i="4" s="1"/>
  <c r="C6" i="4"/>
  <c r="Q35" i="4"/>
  <c r="R35" i="4" s="1"/>
</calcChain>
</file>

<file path=xl/comments1.xml><?xml version="1.0" encoding="utf-8"?>
<comments xmlns="http://schemas.openxmlformats.org/spreadsheetml/2006/main">
  <authors>
    <author/>
  </authors>
  <commentList>
    <comment ref="D34" authorId="0" shapeId="0">
      <text>
        <r>
          <rPr>
            <sz val="11"/>
            <color theme="1"/>
            <rFont val="Calibri"/>
            <scheme val="minor"/>
          </rPr>
          <t>======
ID#AAABCdehK20
Vigil, Bailey    (2023-12-29 16:06:21)
Clarify from fabricator</t>
        </r>
      </text>
    </comment>
  </commentList>
  <extLst>
    <ext xmlns:r="http://schemas.openxmlformats.org/officeDocument/2006/relationships" uri="GoogleSheetsCustomDataVersion2">
      <go:sheetsCustomData xmlns:go="http://customooxmlschemas.google.com/" r:id="rId1" roundtripDataSignature="AMtx7mgTnmZbF3Si85iYKXUWJbH+33Ejcg=="/>
    </ext>
  </extLst>
</comments>
</file>

<file path=xl/sharedStrings.xml><?xml version="1.0" encoding="utf-8"?>
<sst xmlns="http://schemas.openxmlformats.org/spreadsheetml/2006/main" count="254" uniqueCount="176">
  <si>
    <t xml:space="preserve"> Design Submittal #:</t>
  </si>
  <si>
    <t>General Contractor:</t>
  </si>
  <si>
    <t>Consultant:</t>
  </si>
  <si>
    <t>Agency/Institution:</t>
  </si>
  <si>
    <t>Project #/Title:</t>
  </si>
  <si>
    <t>Date:</t>
  </si>
  <si>
    <r>
      <rPr>
        <b/>
        <sz val="11"/>
        <color theme="1"/>
        <rFont val="Calibri"/>
      </rPr>
      <t>This form shall be used by consultants, contractors, and agency delegates to submit eligible material information and Environmental Product Declaration (EPD) information for compliance with the Buy Clean Colorado (BCCO) Act requirements</t>
    </r>
    <r>
      <rPr>
        <sz val="11"/>
        <color theme="1"/>
        <rFont val="Calibri"/>
      </rPr>
      <t xml:space="preserve"> (C.R.S. 24-92-117). Products must demonstrate compliance with the Office of the State Architect's (OSA's) global warming potential (GWP) limits by demonstrating that the GWP included in each EPD is less than or equal to the OSA's GWP limit for that product category. For all public projects beginning solicitation on or after January 1, 2024, a current product-specific Type III EPD must be submitted for each eligible material purchased and installed on the project. For assemblies containing eligible material components, if the embodied carbon of each eligible material in the assembly is less than the embodied carbon limits established by OSA, then it can be reasonably assumed that the embodied carbon of the assembly is compliant with the BCCO Act. 
</t>
    </r>
    <r>
      <rPr>
        <b/>
        <sz val="11"/>
        <color theme="1"/>
        <rFont val="Calibri"/>
      </rPr>
      <t>Consultants</t>
    </r>
    <r>
      <rPr>
        <sz val="11"/>
        <color theme="1"/>
        <rFont val="Calibri"/>
      </rPr>
      <t xml:space="preserve"> should fill out Column G on the 'Instructions' sheet to indicate which materials apply to the project. Consultants shall fill out the 'EPD Design Submittal' sheet and certify that they have met the minimum requirements by signing the 'EPD Design Submittal' and 'Final Sign-Off' tables. </t>
    </r>
    <r>
      <rPr>
        <b/>
        <sz val="11"/>
        <color theme="1"/>
        <rFont val="Calibri"/>
      </rPr>
      <t>Contractors</t>
    </r>
    <r>
      <rPr>
        <sz val="11"/>
        <color theme="1"/>
        <rFont val="Calibri"/>
      </rPr>
      <t xml:space="preserve"> shall review the information provided by the consultant and shall complete the 'EPD Construction Submittal' sheet for each eligible material procured for the project. Contractors shall also complete the 'Transportation (A4)' table for all eligible materials procured over 100 miles from the project site. Contractors shall maintain and organize all project EPDs to be submitted in a zip folder as part of the closeout documentation. Eligible product-specific EPDs must reference the associated Product Category Rule (PCR), indicate third-party verification (Type III), and reference all ISO Standards (ISO 14025:2006, ISO 14040:2006, and ISO 14044:2006). 
After completing all necessary sections, contractors shall certify that they have met the minimum requirements by signing the 'EPD Construction Submittal' and 'Final Sign-Off' tables. </t>
    </r>
    <r>
      <rPr>
        <b/>
        <sz val="11"/>
        <color theme="1"/>
        <rFont val="Calibri"/>
      </rPr>
      <t>Agency and Institution of Higher Education (IHE) Delegates</t>
    </r>
    <r>
      <rPr>
        <sz val="11"/>
        <color theme="1"/>
        <rFont val="Calibri"/>
      </rPr>
      <t xml:space="preserve"> shall review the tables for accuracy and completion. After all entries are reviewed and complete, the Agency/IHE delegate shall certify that they have met the minimum requirements by signing the 'EPD Design Submittal', 'EPD Construction Submittal', and 'Final Sign-Off' tables before submitting this spreadsheet and the EPD zip folder to the OSA as part of the Project Close Out Code Compliance Documentation Exhibit L-1 (SBP-L-1). 
If additional rows are needed to complete this request, please drag down pre-existing formulas and lists with row additions.</t>
    </r>
  </si>
  <si>
    <t>Material</t>
  </si>
  <si>
    <t>Indicate whether each material is applicable to the project</t>
  </si>
  <si>
    <t>Asphalt and Asphalt Mixtures</t>
  </si>
  <si>
    <t>1. Asphalt Mixtures (1 metric ton): 85 kg CO2 eq.</t>
  </si>
  <si>
    <t>Cement &amp; Concrete Mixtures</t>
  </si>
  <si>
    <t>1. ReadyMix Concrete (in kgCO2e/m3 or kilograms of carbon dioxide equivalent per cubic meter)</t>
  </si>
  <si>
    <t>a. 0-2500 psi: 232</t>
  </si>
  <si>
    <t>b. 2501-3000 psi: 255</t>
  </si>
  <si>
    <t>c. 3001-4000 psi: 301</t>
  </si>
  <si>
    <t>d. 4001-5000 psi: 358</t>
  </si>
  <si>
    <t>e. 5001-6000 psi: 379</t>
  </si>
  <si>
    <t>f.  6001-8000 psi: 440</t>
  </si>
  <si>
    <t>g. Lightweight 0-3000 psi: 484</t>
  </si>
  <si>
    <t>h. LW 3001-4000 psi: 532</t>
  </si>
  <si>
    <t>j. LW 4001-5000 psi: 580</t>
  </si>
  <si>
    <t>2. Cement (in kgCO2e/t or kilograms of carbon dioxide equivalent per metric ton): 1,112</t>
  </si>
  <si>
    <t>Glass</t>
  </si>
  <si>
    <t>1. Flat Glass (1 metric ton): 1510 kg CO2 eq.</t>
  </si>
  <si>
    <t>Post-Tension Steel</t>
  </si>
  <si>
    <t>No sufficient data to set a valid threshold at this time</t>
  </si>
  <si>
    <t>Reinforced Steel</t>
  </si>
  <si>
    <t>1. Fabricated Steel Reinforcing Bar "Rebar" (per 1 metric ton): 1030 kg CO2 eq.</t>
  </si>
  <si>
    <t>Structural Steel</t>
  </si>
  <si>
    <t>1. Fabricated Hot-rolled steel (per 1 metric ton): 1220 kg CO2 eq.</t>
  </si>
  <si>
    <t>2. Fabricated Plate steel (per 1 metric ton): 1730 kg CO2 eq.</t>
  </si>
  <si>
    <t>3. Fabricated Hollow Structural Sections (per 1 metric ton): 1990 kg CO2 eq.</t>
  </si>
  <si>
    <t>Wood Structural Elements</t>
  </si>
  <si>
    <t xml:space="preserve"> </t>
  </si>
  <si>
    <r>
      <rPr>
        <b/>
        <sz val="18"/>
        <color theme="1"/>
        <rFont val="Calibri"/>
      </rPr>
      <t>Agency/IHE Delegate Review</t>
    </r>
    <r>
      <rPr>
        <sz val="11"/>
        <color theme="1"/>
        <rFont val="Calibri"/>
      </rPr>
      <t xml:space="preserve">
The Consultant shall sign below to certify that products with EPDs and compliant GWP values have been specified and included in this submission. The State Agency or Institution of Higher Education Delegate shall verify by signature that the entries are complete and accurate for all eligible materials specified on a state public project.</t>
    </r>
  </si>
  <si>
    <t>Signatory Party</t>
  </si>
  <si>
    <t>Signature(s):</t>
  </si>
  <si>
    <t>Date</t>
  </si>
  <si>
    <t>DPA Authorized Delegate:</t>
  </si>
  <si>
    <r>
      <rPr>
        <b/>
        <sz val="16"/>
        <color theme="1"/>
        <rFont val="Calibri"/>
      </rPr>
      <t>Design Team</t>
    </r>
    <r>
      <rPr>
        <sz val="11"/>
        <color theme="1"/>
        <rFont val="Calibri"/>
      </rPr>
      <t xml:space="preserve">
For all eligible materials included in the project specifications, including eligible material alternatives. Consultants shall list all eligible materials and eligible material alternatives included in the project manual accompanied with EPD information. Then, Consultants shall certify with a digital signature that all eligible materials have been specified with current EPDs and GWP values that are less than or equal to the OSA's GWP Limits. </t>
    </r>
  </si>
  <si>
    <t>Eligible Material Category</t>
  </si>
  <si>
    <t>Eligible Material Subcategory</t>
  </si>
  <si>
    <t>Product Name</t>
  </si>
  <si>
    <t>Product-Specific Type III EPD</t>
  </si>
  <si>
    <t>Product Category Rule (PCR) listed on EPD</t>
  </si>
  <si>
    <t>Specified Eligible Material GWP Value as indicated in an EPD (kgCO2e/declared unit)</t>
  </si>
  <si>
    <t>Eligible Material GWP Threshold</t>
  </si>
  <si>
    <t>Compliant Eligible Material</t>
  </si>
  <si>
    <r>
      <rPr>
        <b/>
        <sz val="18"/>
        <color theme="1"/>
        <rFont val="Calibri"/>
      </rPr>
      <t>Agency/IHE Delegate Review</t>
    </r>
    <r>
      <rPr>
        <sz val="11"/>
        <color theme="1"/>
        <rFont val="Calibri"/>
      </rPr>
      <t xml:space="preserve">
The General Contractor shall sign below to certify that products with EPDs and compliant GWP values have been procured and installed for all eligible materials required on a state public project. The State Agency or Institution of Higher Education Delegate shall verify by signature that the construction team's entries are accurate and that the installed material matches the provided EPD. </t>
    </r>
  </si>
  <si>
    <r>
      <rPr>
        <b/>
        <sz val="18"/>
        <color theme="1"/>
        <rFont val="Calibri"/>
      </rPr>
      <t>Construction Team</t>
    </r>
    <r>
      <rPr>
        <sz val="11"/>
        <color theme="1"/>
        <rFont val="Calibri"/>
      </rPr>
      <t xml:space="preserve">
For all eligible materials incorporated into the construction of a state public project. Ensure that you can obtain a compliant EPD for all specified products. Procure products with current EPDs and compliant GWP values. Enter all relevant information below.</t>
    </r>
  </si>
  <si>
    <t>Extracted, Manufactured, and Purchased over 100 miles</t>
  </si>
  <si>
    <t>Product Specific GWP (kgCO2e/declared unit) as reported on EPD</t>
  </si>
  <si>
    <t>Applicable Submittal Name in Zip Folder</t>
  </si>
  <si>
    <r>
      <rPr>
        <b/>
        <sz val="16"/>
        <color theme="1"/>
        <rFont val="Calibri"/>
      </rPr>
      <t xml:space="preserve">Transportation Emissions Calculator (A4) </t>
    </r>
    <r>
      <rPr>
        <b/>
        <sz val="23"/>
        <color theme="1"/>
        <rFont val="Calibri"/>
      </rPr>
      <t xml:space="preserve">
</t>
    </r>
    <r>
      <rPr>
        <sz val="11"/>
        <color theme="1"/>
        <rFont val="Calibri"/>
      </rPr>
      <t>“Stage A4” refers to the life cycle stage involving material transport to the building site.</t>
    </r>
  </si>
  <si>
    <t>Calculated A4 CO2 Footprint:</t>
  </si>
  <si>
    <t>tonnes CO2e</t>
  </si>
  <si>
    <t>a. Ready-Mix Concrete</t>
  </si>
  <si>
    <t>EPD Material</t>
  </si>
  <si>
    <t>Yardage</t>
  </si>
  <si>
    <t>Number of Trucks Required</t>
  </si>
  <si>
    <t>Batch Plant Origin (n0)</t>
  </si>
  <si>
    <t>Destination (n1)</t>
  </si>
  <si>
    <t>Distance (n0-n1) (miles)</t>
  </si>
  <si>
    <t>kg CO2e</t>
  </si>
  <si>
    <t>Total (tonnes CO2e)</t>
  </si>
  <si>
    <t>Ex.</t>
  </si>
  <si>
    <t>e.g. Concrete Mix #0</t>
  </si>
  <si>
    <t>Omaha, NE</t>
  </si>
  <si>
    <t>Springfield, NE</t>
  </si>
  <si>
    <t>b. All Other Materials</t>
  </si>
  <si>
    <t>Trip 1</t>
  </si>
  <si>
    <t>Trip 2</t>
  </si>
  <si>
    <t>Trip 3</t>
  </si>
  <si>
    <t>Tonnage</t>
  </si>
  <si>
    <t>Manufacturer Origin (n0)</t>
  </si>
  <si>
    <t>Delivery Method</t>
  </si>
  <si>
    <t>Location (n1)</t>
  </si>
  <si>
    <t>Location (n2)</t>
  </si>
  <si>
    <t>Distance (n1-n2) (miles)</t>
  </si>
  <si>
    <t>Location (n3)</t>
  </si>
  <si>
    <t>Distance (n2-n3) (miles)</t>
  </si>
  <si>
    <t>Total (kg CO2e)</t>
  </si>
  <si>
    <t>e.g. WB-1</t>
  </si>
  <si>
    <t>Shezhen, China</t>
  </si>
  <si>
    <t>Shipped</t>
  </si>
  <si>
    <t>Oakland, CA</t>
  </si>
  <si>
    <t>Railed</t>
  </si>
  <si>
    <t>Milwaukee, WI</t>
  </si>
  <si>
    <t>Trucked</t>
  </si>
  <si>
    <t>Columbus, OH</t>
  </si>
  <si>
    <r>
      <rPr>
        <b/>
        <sz val="18"/>
        <color theme="1"/>
        <rFont val="Calibri"/>
      </rPr>
      <t>Final Sign-Off</t>
    </r>
    <r>
      <rPr>
        <sz val="11"/>
        <color theme="1"/>
        <rFont val="Calibri"/>
      </rPr>
      <t xml:space="preserve">
By signing below, each party has certified that the information provided in this submission is accurate and all EPDs correspond to materials installed on site.</t>
    </r>
  </si>
  <si>
    <t xml:space="preserve">Please provide signatures from the Consultant and the General Contractor who filled out this form. After receiving the necessary signatures, the State Agency or Institution of Higher Education (IHE) delegate shall certify that all entries are complete and accurate before signing and submitting this spreadsheet with the EPD zip folder to the Office of the State Architect during the L-1 Code Compliance Phase. </t>
  </si>
  <si>
    <t>Signature</t>
  </si>
  <si>
    <t>Functional Unit</t>
  </si>
  <si>
    <t>Eligible Material Categories:</t>
  </si>
  <si>
    <t>Asphalt Mixtures</t>
  </si>
  <si>
    <t>kg CO2 eq. per 1 metric ton</t>
  </si>
  <si>
    <t>Asphalt</t>
  </si>
  <si>
    <t>ReadyMix Concrete 0-2500 psi</t>
  </si>
  <si>
    <t>kgCO2e/m3 or kilograms of carbon dioxide equivalent per cubic meter</t>
  </si>
  <si>
    <t xml:space="preserve"> ReadyMix Concrete 2501-3000 psi</t>
  </si>
  <si>
    <t>Cement</t>
  </si>
  <si>
    <t xml:space="preserve"> ReadyMix Concrete 3001-4000 psi</t>
  </si>
  <si>
    <t>Concrete Mixtures</t>
  </si>
  <si>
    <t xml:space="preserve"> ReadyMix Concrete 4001-5000 psi</t>
  </si>
  <si>
    <t xml:space="preserve"> ReadyMix Concrete 5001-6000 psi</t>
  </si>
  <si>
    <t>Post-tension Steel</t>
  </si>
  <si>
    <t xml:space="preserve"> ReadyMix Concrete 6001-8000 psi</t>
  </si>
  <si>
    <t>Reinforcing Steel</t>
  </si>
  <si>
    <t xml:space="preserve"> ReadyMix Concrete Lightweight 0-3000 psi</t>
  </si>
  <si>
    <t xml:space="preserve"> ReadyMix Concrete LW 3001-4000 psi</t>
  </si>
  <si>
    <t xml:space="preserve"> ReadyMix Concrete LW 4001-5000 psi</t>
  </si>
  <si>
    <t xml:space="preserve"> kgCO2e/t or kilograms of carbon dioxide equivalent per metric ton</t>
  </si>
  <si>
    <t>Flat Glass</t>
  </si>
  <si>
    <t>Fabricated Steel Reinforcing Bar "Rebar"</t>
  </si>
  <si>
    <t>Fabricated Hot-rolled steel</t>
  </si>
  <si>
    <t>Fabricated Plate steel</t>
  </si>
  <si>
    <t>Fabricated Hollow Structural Sections</t>
  </si>
  <si>
    <t>Plywood</t>
  </si>
  <si>
    <t>kg CO2 eq per 1 m4</t>
  </si>
  <si>
    <t>OSB Sheathing</t>
  </si>
  <si>
    <t>kg CO2 eq per 1 m5</t>
  </si>
  <si>
    <t>Laminated Strand Lumber</t>
  </si>
  <si>
    <t>kg CO2 eq per 1 m6</t>
  </si>
  <si>
    <t>Laminated Veneer Lumber</t>
  </si>
  <si>
    <t>kg CO2 eq per 1 m7</t>
  </si>
  <si>
    <t>Glued Laminated Timber</t>
  </si>
  <si>
    <t>kg CO2 eq per 1 m8</t>
  </si>
  <si>
    <t>Source: EPA Center for Corporate Climate Leadership</t>
  </si>
  <si>
    <t>A4 Transportation Estimation Data</t>
  </si>
  <si>
    <t>Transport Mode</t>
  </si>
  <si>
    <t>CO2 equivalent Factor (kg / ton-mile)</t>
  </si>
  <si>
    <t>Air Freighted</t>
  </si>
  <si>
    <t>Gas</t>
  </si>
  <si>
    <t>100-Year GWP</t>
  </si>
  <si>
    <t>CH4</t>
  </si>
  <si>
    <t>N2O</t>
  </si>
  <si>
    <t>Source: NRMCA</t>
  </si>
  <si>
    <t>Last Modified: 2021</t>
  </si>
  <si>
    <t>https://www.concreteinfocus-digital.com/nrcq/0321_fall_2021/MobilePagedArticle.action?articleId=1718294#articleId1718294</t>
  </si>
  <si>
    <t>average load size</t>
  </si>
  <si>
    <t>yd3 per truck</t>
  </si>
  <si>
    <t>(NRMCA)</t>
  </si>
  <si>
    <t>fuel efficiency</t>
  </si>
  <si>
    <t>mpg (miles per gallon)</t>
  </si>
  <si>
    <t>Emission factors</t>
  </si>
  <si>
    <t>kg CO2/gallon</t>
  </si>
  <si>
    <t>(Athena)</t>
  </si>
  <si>
    <t>CO2 equivalent Factor</t>
  </si>
  <si>
    <t>kg CO2/vehicle-mile</t>
  </si>
  <si>
    <t>For one-way trips.</t>
  </si>
  <si>
    <t>x2</t>
  </si>
  <si>
    <t>For two-way trips</t>
  </si>
  <si>
    <t>Last Modified: June 2024</t>
  </si>
  <si>
    <t xml:space="preserve">0 </t>
  </si>
  <si>
    <t>CO2 Factor (kg / short ton-mile)</t>
  </si>
  <si>
    <t>CH4 Factor (g / short ton-mile)</t>
  </si>
  <si>
    <t>N2O Factor (g / short ton-mile)</t>
  </si>
  <si>
    <t>https://www.epa.gov/system/files/documents/2024-02/ghg-emission-factors-hub-2024.pdf</t>
  </si>
  <si>
    <t>Notes</t>
  </si>
  <si>
    <t>4. Cold-Formed Steel Framing and Accessories (per 1 metric ton): 2843 kg CO2 eq.</t>
  </si>
  <si>
    <t>Cold-Formed Steel Framing and Accessories</t>
  </si>
  <si>
    <t>1. Plywood (1 m3): 219.32 kg CO2 eq</t>
  </si>
  <si>
    <t>2. OSB Sheathing (1 m3): 242.58 kg CO2 eq</t>
  </si>
  <si>
    <t>3a. Laminated Strand Lumber (1 m3): 274.90 kg CO2 eq</t>
  </si>
  <si>
    <t>3b. Laminated Veneer Lumber (1 m3): 361.45 kg CO2 eq</t>
  </si>
  <si>
    <t>4. Glued Laminated Timber (1 m3): 137.19 kg CO2 eq</t>
  </si>
  <si>
    <t>2025 OSA Updated Limits</t>
  </si>
  <si>
    <t>2025 OSA Updated Limits (kg CO2 eq/functional unit)</t>
  </si>
  <si>
    <t>2025 OSA GWP Limits - Rev. 01/2025</t>
  </si>
  <si>
    <t>The OSA's GWP Limits can be found here: OSA Max. GWP Thresholds_2025-01</t>
  </si>
  <si>
    <t>STATE OF COLORADO</t>
  </si>
  <si>
    <t>OFFICE OF THE STATE ARCHITECT</t>
  </si>
  <si>
    <t>STATE BUILDINGS PROGRAM</t>
  </si>
  <si>
    <t>NOTICE OF APPROVAL OF OCCUPANCY/USE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</si>
</sst>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0.000"/>
    <numFmt numFmtId="166" formatCode="0.0000"/>
    <numFmt numFmtId="167" formatCode="_(* #,##0_);_(* \(#,##0\);_(* &quot;-&quot;??_);_(@_)"/>
    <numFmt numFmtId="168" formatCode="[$-409]mmm\-yy;@"/>
  </numFmts>
  <fonts count="22">
    <font>
      <sz val="11"/>
      <color theme="1"/>
      <name val="Calibri"/>
      <scheme val="minor"/>
    </font>
    <font>
      <sz val="11"/>
      <color theme="1"/>
      <name val="Calibri"/>
    </font>
    <font>
      <b/>
      <sz val="11"/>
      <color theme="1"/>
      <name val="Calibri"/>
    </font>
    <font>
      <sz val="11"/>
      <name val="Calibri"/>
    </font>
    <font>
      <b/>
      <sz val="11"/>
      <color rgb="FFFFFFFF"/>
      <name val="Calibri"/>
    </font>
    <font>
      <sz val="9"/>
      <color rgb="FF000000"/>
      <name val="Arial"/>
    </font>
    <font>
      <b/>
      <sz val="18"/>
      <color theme="1"/>
      <name val="Calibri"/>
    </font>
    <font>
      <b/>
      <sz val="23"/>
      <color theme="1"/>
      <name val="Calibri"/>
    </font>
    <font>
      <b/>
      <u/>
      <sz val="23"/>
      <color theme="1"/>
      <name val="Calibri"/>
    </font>
    <font>
      <sz val="11"/>
      <color rgb="FF000000"/>
      <name val="Calibri"/>
    </font>
    <font>
      <b/>
      <sz val="11"/>
      <color rgb="FF000000"/>
      <name val="Calibri"/>
    </font>
    <font>
      <u/>
      <sz val="11"/>
      <color theme="10"/>
      <name val="Calibri"/>
    </font>
    <font>
      <b/>
      <sz val="16"/>
      <color theme="1"/>
      <name val="Calibri"/>
    </font>
    <font>
      <u/>
      <sz val="11"/>
      <color theme="10"/>
      <name val="Calibri"/>
      <scheme val="minor"/>
    </font>
    <font>
      <sz val="10"/>
      <name val="Verdana"/>
    </font>
    <font>
      <sz val="10"/>
      <name val="Verdana"/>
      <family val="2"/>
    </font>
    <font>
      <sz val="10"/>
      <name val="Arial"/>
      <family val="2"/>
    </font>
    <font>
      <u/>
      <sz val="10"/>
      <color indexed="12"/>
      <name val="Verdana"/>
      <family val="2"/>
    </font>
    <font>
      <sz val="10"/>
      <color rgb="FF0070C0"/>
      <name val="Arial"/>
      <family val="2"/>
    </font>
    <font>
      <b/>
      <sz val="11"/>
      <color theme="1"/>
      <name val="Calibri"/>
      <family val="2"/>
    </font>
    <font>
      <sz val="11"/>
      <color theme="1"/>
      <name val="Calibri"/>
      <family val="2"/>
    </font>
    <font>
      <b/>
      <sz val="11"/>
      <name val="Calibri"/>
      <family val="2"/>
    </font>
  </fonts>
  <fills count="19">
    <fill>
      <patternFill patternType="none"/>
    </fill>
    <fill>
      <patternFill patternType="gray125"/>
    </fill>
    <fill>
      <patternFill patternType="solid">
        <fgColor rgb="FFFFF2CC"/>
        <bgColor rgb="FFFFF2CC"/>
      </patternFill>
    </fill>
    <fill>
      <patternFill patternType="solid">
        <fgColor rgb="FFE2EFD9"/>
        <bgColor rgb="FFE2EFD9"/>
      </patternFill>
    </fill>
    <fill>
      <patternFill patternType="solid">
        <fgColor rgb="FF548135"/>
        <bgColor rgb="FF548135"/>
      </patternFill>
    </fill>
    <fill>
      <patternFill patternType="solid">
        <fgColor rgb="FFA8D08D"/>
        <bgColor rgb="FFA8D08D"/>
      </patternFill>
    </fill>
    <fill>
      <patternFill patternType="solid">
        <fgColor rgb="FFC5E0B3"/>
        <bgColor rgb="FFC5E0B3"/>
      </patternFill>
    </fill>
    <fill>
      <patternFill patternType="solid">
        <fgColor rgb="FFC8C8C8"/>
        <bgColor rgb="FFC8C8C8"/>
      </patternFill>
    </fill>
    <fill>
      <patternFill patternType="solid">
        <fgColor rgb="FFCCCCCC"/>
        <bgColor rgb="FFCCCCCC"/>
      </patternFill>
    </fill>
    <fill>
      <patternFill patternType="solid">
        <fgColor rgb="FFD9D9D9"/>
        <bgColor rgb="FFD9D9D9"/>
      </patternFill>
    </fill>
    <fill>
      <patternFill patternType="solid">
        <fgColor rgb="FFD9EAD3"/>
        <bgColor rgb="FFD9EAD3"/>
      </patternFill>
    </fill>
    <fill>
      <patternFill patternType="solid">
        <fgColor rgb="FFDDEBF7"/>
        <bgColor rgb="FFDDEBF7"/>
      </patternFill>
    </fill>
    <fill>
      <patternFill patternType="solid">
        <fgColor rgb="FFB6D7A8"/>
        <bgColor rgb="FFB6D7A8"/>
      </patternFill>
    </fill>
    <fill>
      <patternFill patternType="solid">
        <fgColor rgb="FFFEF2CB"/>
        <bgColor rgb="FFFEF2CB"/>
      </patternFill>
    </fill>
    <fill>
      <patternFill patternType="solid">
        <fgColor rgb="FFD0CECE"/>
        <bgColor rgb="FFD0CECE"/>
      </patternFill>
    </fill>
    <fill>
      <patternFill patternType="solid">
        <fgColor indexed="9"/>
        <bgColor indexed="64"/>
      </patternFill>
    </fill>
    <fill>
      <patternFill patternType="solid">
        <fgColor theme="0"/>
        <bgColor rgb="FFCCCCCC"/>
      </patternFill>
    </fill>
    <fill>
      <patternFill patternType="solid">
        <fgColor theme="7" tint="0.79998168889431442"/>
        <bgColor rgb="FFD9D9D9"/>
      </patternFill>
    </fill>
    <fill>
      <patternFill patternType="solid">
        <fgColor theme="9" tint="0.79998168889431442"/>
        <bgColor indexed="64"/>
      </patternFill>
    </fill>
  </fills>
  <borders count="71">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CCCCCC"/>
      </left>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CCCCCC"/>
      </top>
      <bottom style="medium">
        <color rgb="FF000000"/>
      </bottom>
      <diagonal/>
    </border>
    <border>
      <left style="medium">
        <color rgb="FFCCCCCC"/>
      </left>
      <right/>
      <top style="medium">
        <color rgb="FFCCCCCC"/>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style="medium">
        <color rgb="FFCCCCCC"/>
      </left>
      <right style="medium">
        <color rgb="FF000000"/>
      </right>
      <top/>
      <bottom style="medium">
        <color rgb="FF000000"/>
      </bottom>
      <diagonal/>
    </border>
    <border>
      <left style="medium">
        <color rgb="FFCCCCCC"/>
      </left>
      <right style="medium">
        <color rgb="FF000000"/>
      </right>
      <top style="medium">
        <color rgb="FFCCCCCC"/>
      </top>
      <bottom style="medium">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CCCCCC"/>
      </left>
      <right/>
      <top style="medium">
        <color rgb="FF000000"/>
      </top>
      <bottom style="medium">
        <color rgb="FFCCCCCC"/>
      </bottom>
      <diagonal/>
    </border>
    <border>
      <left/>
      <right style="medium">
        <color rgb="FFCCCCCC"/>
      </right>
      <top style="medium">
        <color rgb="FF000000"/>
      </top>
      <bottom style="medium">
        <color rgb="FFCCCCCC"/>
      </bottom>
      <diagonal/>
    </border>
    <border>
      <left/>
      <right/>
      <top style="medium">
        <color indexed="64"/>
      </top>
      <bottom/>
      <diagonal/>
    </border>
    <border>
      <left/>
      <right/>
      <top/>
      <bottom style="medium">
        <color indexed="64"/>
      </bottom>
      <diagonal/>
    </border>
  </borders>
  <cellStyleXfs count="13">
    <xf numFmtId="0" fontId="0" fillId="0" borderId="0"/>
    <xf numFmtId="0" fontId="13" fillId="0" borderId="0" applyNumberFormat="0" applyFill="0" applyBorder="0" applyAlignment="0" applyProtection="0"/>
    <xf numFmtId="0" fontId="14" fillId="0" borderId="0"/>
    <xf numFmtId="43" fontId="15"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xf numFmtId="9" fontId="15" fillId="0" borderId="0" applyFont="0" applyFill="0" applyBorder="0" applyAlignment="0" applyProtection="0"/>
    <xf numFmtId="0" fontId="16" fillId="0" borderId="0"/>
    <xf numFmtId="0" fontId="16" fillId="0" borderId="0"/>
    <xf numFmtId="0" fontId="15" fillId="0" borderId="0"/>
    <xf numFmtId="0" fontId="15" fillId="0" borderId="0"/>
    <xf numFmtId="0" fontId="16" fillId="0" borderId="0"/>
    <xf numFmtId="168" fontId="16" fillId="0" borderId="0"/>
  </cellStyleXfs>
  <cellXfs count="197">
    <xf numFmtId="0" fontId="0" fillId="0" borderId="0" xfId="0" applyFont="1" applyAlignment="1"/>
    <xf numFmtId="0" fontId="1" fillId="0" borderId="0" xfId="0" applyFont="1"/>
    <xf numFmtId="0" fontId="2" fillId="0" borderId="1" xfId="0" applyFont="1" applyBorder="1" applyAlignment="1">
      <alignment horizontal="right"/>
    </xf>
    <xf numFmtId="0" fontId="1" fillId="2" borderId="1" xfId="0" applyFont="1" applyFill="1" applyBorder="1"/>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0" borderId="5" xfId="0" applyFont="1" applyBorder="1" applyAlignment="1">
      <alignment horizontal="center" wrapText="1"/>
    </xf>
    <xf numFmtId="0" fontId="2" fillId="3" borderId="8" xfId="0" applyFont="1" applyFill="1" applyBorder="1" applyAlignment="1">
      <alignment horizontal="center" vertical="center" wrapText="1"/>
    </xf>
    <xf numFmtId="0" fontId="1" fillId="3" borderId="9" xfId="0" applyFont="1" applyFill="1" applyBorder="1" applyAlignment="1">
      <alignment vertical="center" wrapText="1"/>
    </xf>
    <xf numFmtId="0" fontId="1" fillId="2" borderId="10" xfId="0" applyFont="1" applyFill="1" applyBorder="1"/>
    <xf numFmtId="0" fontId="1" fillId="5" borderId="9" xfId="0" applyFont="1" applyFill="1" applyBorder="1" applyAlignment="1">
      <alignment vertical="center" wrapText="1"/>
    </xf>
    <xf numFmtId="0" fontId="2" fillId="5" borderId="8" xfId="0" applyFont="1" applyFill="1" applyBorder="1" applyAlignment="1">
      <alignment horizontal="center" vertical="center" wrapText="1"/>
    </xf>
    <xf numFmtId="0" fontId="1" fillId="2" borderId="14" xfId="0" applyFont="1" applyFill="1" applyBorder="1"/>
    <xf numFmtId="0" fontId="2" fillId="0" borderId="17" xfId="0" applyFont="1" applyBorder="1" applyAlignment="1">
      <alignment horizontal="right"/>
    </xf>
    <xf numFmtId="0" fontId="2" fillId="0" borderId="0" xfId="0" applyFont="1"/>
    <xf numFmtId="0" fontId="1" fillId="0" borderId="0" xfId="0" applyFont="1" applyAlignment="1">
      <alignment horizontal="center" wrapText="1"/>
    </xf>
    <xf numFmtId="0" fontId="2" fillId="0" borderId="0" xfId="0" applyFont="1" applyAlignment="1">
      <alignment horizontal="center" wrapText="1"/>
    </xf>
    <xf numFmtId="0" fontId="2" fillId="0" borderId="21" xfId="0" applyFont="1" applyBorder="1" applyAlignment="1">
      <alignment horizontal="right"/>
    </xf>
    <xf numFmtId="0" fontId="1" fillId="0" borderId="19" xfId="0" applyFont="1" applyBorder="1"/>
    <xf numFmtId="0" fontId="2" fillId="0" borderId="1" xfId="0" applyFont="1" applyBorder="1" applyAlignment="1">
      <alignment horizontal="center" vertical="center" wrapText="1"/>
    </xf>
    <xf numFmtId="0" fontId="2" fillId="0" borderId="21" xfId="0" applyFont="1" applyBorder="1" applyAlignment="1">
      <alignment horizontal="center" vertical="center" wrapText="1"/>
    </xf>
    <xf numFmtId="0" fontId="2" fillId="7" borderId="1" xfId="0" applyFont="1" applyFill="1" applyBorder="1" applyAlignment="1">
      <alignment horizontal="center" vertical="center" wrapText="1"/>
    </xf>
    <xf numFmtId="0" fontId="1" fillId="0" borderId="0" xfId="0" applyFont="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5" fillId="9" borderId="26" xfId="0" applyFont="1" applyFill="1" applyBorder="1" applyAlignment="1">
      <alignment horizontal="center" vertical="center"/>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0" borderId="0" xfId="0" applyFont="1" applyAlignment="1">
      <alignment wrapText="1"/>
    </xf>
    <xf numFmtId="0" fontId="6" fillId="0" borderId="0" xfId="0" applyFont="1" applyAlignment="1">
      <alignment horizontal="center" wrapText="1"/>
    </xf>
    <xf numFmtId="0" fontId="2" fillId="8" borderId="1" xfId="0" applyFont="1" applyFill="1" applyBorder="1" applyAlignment="1">
      <alignment horizontal="center" vertical="center" wrapText="1"/>
    </xf>
    <xf numFmtId="0" fontId="1" fillId="9" borderId="24" xfId="0" applyFont="1" applyFill="1" applyBorder="1" applyAlignment="1">
      <alignment horizontal="center" vertical="center" wrapText="1"/>
    </xf>
    <xf numFmtId="0" fontId="1" fillId="9" borderId="24" xfId="0" applyFont="1" applyFill="1" applyBorder="1" applyAlignment="1">
      <alignment horizontal="center" wrapText="1"/>
    </xf>
    <xf numFmtId="0" fontId="1" fillId="2" borderId="24" xfId="0" applyFont="1" applyFill="1" applyBorder="1" applyAlignment="1">
      <alignment wrapText="1"/>
    </xf>
    <xf numFmtId="0" fontId="1" fillId="2" borderId="28" xfId="0" applyFont="1" applyFill="1" applyBorder="1" applyAlignment="1">
      <alignment wrapText="1"/>
    </xf>
    <xf numFmtId="0" fontId="1" fillId="2" borderId="32" xfId="0" applyFont="1" applyFill="1" applyBorder="1" applyAlignment="1">
      <alignment horizontal="center" vertical="center" wrapText="1"/>
    </xf>
    <xf numFmtId="0" fontId="1" fillId="2" borderId="29" xfId="0" applyFont="1" applyFill="1" applyBorder="1" applyAlignment="1">
      <alignment wrapText="1"/>
    </xf>
    <xf numFmtId="0" fontId="8" fillId="0" borderId="0" xfId="0" applyFont="1"/>
    <xf numFmtId="0" fontId="2" fillId="0" borderId="11" xfId="0" applyFont="1" applyBorder="1" applyAlignment="1">
      <alignment horizontal="right"/>
    </xf>
    <xf numFmtId="0" fontId="2" fillId="10" borderId="1" xfId="0" applyFont="1" applyFill="1" applyBorder="1" applyAlignment="1">
      <alignment horizontal="right"/>
    </xf>
    <xf numFmtId="2" fontId="1" fillId="10" borderId="36" xfId="0" applyNumberFormat="1" applyFont="1" applyFill="1" applyBorder="1"/>
    <xf numFmtId="0" fontId="1" fillId="10" borderId="23" xfId="0" applyFont="1" applyFill="1" applyBorder="1"/>
    <xf numFmtId="0" fontId="9" fillId="9" borderId="32" xfId="0" applyFont="1" applyFill="1" applyBorder="1" applyAlignment="1">
      <alignment horizontal="center" wrapText="1"/>
    </xf>
    <xf numFmtId="0" fontId="10" fillId="0" borderId="37" xfId="0" applyFont="1" applyBorder="1" applyAlignment="1">
      <alignment horizontal="center" wrapText="1"/>
    </xf>
    <xf numFmtId="0" fontId="10" fillId="8" borderId="38" xfId="0" applyFont="1" applyFill="1" applyBorder="1" applyAlignment="1">
      <alignment horizontal="center" wrapText="1"/>
    </xf>
    <xf numFmtId="0" fontId="9" fillId="9" borderId="26" xfId="0" applyFont="1" applyFill="1" applyBorder="1" applyAlignment="1">
      <alignment horizontal="right" wrapText="1"/>
    </xf>
    <xf numFmtId="0" fontId="9" fillId="9" borderId="39" xfId="0" applyFont="1" applyFill="1" applyBorder="1" applyAlignment="1">
      <alignment horizontal="center" wrapText="1"/>
    </xf>
    <xf numFmtId="1" fontId="9" fillId="9" borderId="39" xfId="0" applyNumberFormat="1" applyFont="1" applyFill="1" applyBorder="1" applyAlignment="1">
      <alignment horizontal="center" wrapText="1"/>
    </xf>
    <xf numFmtId="3" fontId="9" fillId="9" borderId="39" xfId="0" applyNumberFormat="1" applyFont="1" applyFill="1" applyBorder="1" applyAlignment="1">
      <alignment horizontal="center" wrapText="1"/>
    </xf>
    <xf numFmtId="164" fontId="9" fillId="9" borderId="39" xfId="0" applyNumberFormat="1" applyFont="1" applyFill="1" applyBorder="1" applyAlignment="1">
      <alignment horizontal="center" wrapText="1"/>
    </xf>
    <xf numFmtId="0" fontId="9" fillId="2" borderId="39" xfId="0" applyFont="1" applyFill="1" applyBorder="1" applyAlignment="1">
      <alignment horizontal="center" wrapText="1"/>
    </xf>
    <xf numFmtId="164" fontId="5" fillId="9" borderId="32" xfId="0" applyNumberFormat="1" applyFont="1" applyFill="1" applyBorder="1" applyAlignment="1">
      <alignment horizontal="center"/>
    </xf>
    <xf numFmtId="2" fontId="9" fillId="9" borderId="39" xfId="0" applyNumberFormat="1" applyFont="1" applyFill="1" applyBorder="1" applyAlignment="1">
      <alignment horizontal="center" wrapText="1"/>
    </xf>
    <xf numFmtId="0" fontId="9" fillId="0" borderId="0" xfId="0" applyFont="1"/>
    <xf numFmtId="0" fontId="9" fillId="9" borderId="32" xfId="0" applyFont="1" applyFill="1" applyBorder="1" applyAlignment="1">
      <alignment horizontal="center"/>
    </xf>
    <xf numFmtId="0" fontId="10" fillId="0" borderId="37" xfId="0" applyFont="1" applyBorder="1" applyAlignment="1">
      <alignment horizontal="center"/>
    </xf>
    <xf numFmtId="0" fontId="10" fillId="0" borderId="43" xfId="0" applyFont="1" applyBorder="1" applyAlignment="1">
      <alignment horizontal="center"/>
    </xf>
    <xf numFmtId="0" fontId="10" fillId="0" borderId="44" xfId="0" applyFont="1" applyBorder="1" applyAlignment="1">
      <alignment horizontal="center"/>
    </xf>
    <xf numFmtId="0" fontId="10" fillId="0" borderId="45" xfId="0" applyFont="1" applyBorder="1" applyAlignment="1">
      <alignment horizontal="center"/>
    </xf>
    <xf numFmtId="0" fontId="10" fillId="8" borderId="38" xfId="0" applyFont="1" applyFill="1" applyBorder="1" applyAlignment="1">
      <alignment horizontal="center"/>
    </xf>
    <xf numFmtId="0" fontId="9" fillId="9" borderId="26" xfId="0" applyFont="1" applyFill="1" applyBorder="1" applyAlignment="1">
      <alignment horizontal="right"/>
    </xf>
    <xf numFmtId="0" fontId="9" fillId="9" borderId="39" xfId="0" applyFont="1" applyFill="1" applyBorder="1" applyAlignment="1">
      <alignment horizontal="left"/>
    </xf>
    <xf numFmtId="0" fontId="9" fillId="9" borderId="39" xfId="0" applyFont="1" applyFill="1" applyBorder="1" applyAlignment="1">
      <alignment horizontal="center"/>
    </xf>
    <xf numFmtId="0" fontId="9" fillId="9" borderId="46" xfId="0" applyFont="1" applyFill="1" applyBorder="1" applyAlignment="1">
      <alignment horizontal="center"/>
    </xf>
    <xf numFmtId="0" fontId="9" fillId="9" borderId="47" xfId="0" applyFont="1" applyFill="1" applyBorder="1" applyAlignment="1">
      <alignment horizontal="center"/>
    </xf>
    <xf numFmtId="3" fontId="9" fillId="9" borderId="39" xfId="0" applyNumberFormat="1" applyFont="1" applyFill="1" applyBorder="1"/>
    <xf numFmtId="3" fontId="9" fillId="9" borderId="27" xfId="0" applyNumberFormat="1" applyFont="1" applyFill="1" applyBorder="1" applyAlignment="1">
      <alignment horizontal="center"/>
    </xf>
    <xf numFmtId="3" fontId="9" fillId="9" borderId="39" xfId="0" applyNumberFormat="1" applyFont="1" applyFill="1" applyBorder="1" applyAlignment="1">
      <alignment horizontal="center"/>
    </xf>
    <xf numFmtId="1" fontId="9" fillId="9" borderId="27" xfId="0" applyNumberFormat="1" applyFont="1" applyFill="1" applyBorder="1" applyAlignment="1">
      <alignment horizontal="center"/>
    </xf>
    <xf numFmtId="2" fontId="9" fillId="9" borderId="39" xfId="0" applyNumberFormat="1" applyFont="1" applyFill="1" applyBorder="1" applyAlignment="1">
      <alignment horizontal="center"/>
    </xf>
    <xf numFmtId="0" fontId="9" fillId="2" borderId="39" xfId="0" applyFont="1" applyFill="1" applyBorder="1" applyAlignment="1">
      <alignment horizontal="left"/>
    </xf>
    <xf numFmtId="0" fontId="9" fillId="2" borderId="39" xfId="0" applyFont="1" applyFill="1" applyBorder="1" applyAlignment="1">
      <alignment horizontal="center"/>
    </xf>
    <xf numFmtId="0" fontId="9" fillId="2" borderId="46" xfId="0" applyFont="1" applyFill="1" applyBorder="1" applyAlignment="1">
      <alignment horizontal="center"/>
    </xf>
    <xf numFmtId="0" fontId="9" fillId="2" borderId="47" xfId="0" applyFont="1" applyFill="1" applyBorder="1" applyAlignment="1">
      <alignment horizontal="center"/>
    </xf>
    <xf numFmtId="3" fontId="9" fillId="2" borderId="39" xfId="0" applyNumberFormat="1" applyFont="1" applyFill="1" applyBorder="1"/>
    <xf numFmtId="3" fontId="9" fillId="2" borderId="39" xfId="0" applyNumberFormat="1" applyFont="1" applyFill="1" applyBorder="1" applyAlignment="1">
      <alignment horizontal="center"/>
    </xf>
    <xf numFmtId="0" fontId="9" fillId="2" borderId="39" xfId="0" applyFont="1" applyFill="1" applyBorder="1"/>
    <xf numFmtId="0" fontId="9" fillId="2" borderId="48" xfId="0" applyFont="1" applyFill="1" applyBorder="1" applyAlignment="1">
      <alignment horizontal="center"/>
    </xf>
    <xf numFmtId="0" fontId="9" fillId="2" borderId="49" xfId="0" applyFont="1" applyFill="1" applyBorder="1" applyAlignment="1">
      <alignment horizontal="center"/>
    </xf>
    <xf numFmtId="0" fontId="9" fillId="2" borderId="49" xfId="0" applyFont="1" applyFill="1" applyBorder="1"/>
    <xf numFmtId="0" fontId="2" fillId="0" borderId="15" xfId="0" applyFont="1" applyBorder="1" applyAlignment="1">
      <alignment horizontal="right"/>
    </xf>
    <xf numFmtId="0" fontId="2" fillId="3" borderId="1" xfId="0" applyFont="1" applyFill="1" applyBorder="1" applyAlignment="1">
      <alignment horizontal="center" vertical="center" wrapText="1"/>
    </xf>
    <xf numFmtId="14" fontId="1" fillId="2" borderId="1" xfId="0" applyNumberFormat="1" applyFont="1" applyFill="1" applyBorder="1"/>
    <xf numFmtId="0" fontId="2" fillId="0" borderId="0" xfId="0" applyFont="1" applyAlignment="1">
      <alignment wrapText="1"/>
    </xf>
    <xf numFmtId="0" fontId="4" fillId="4" borderId="1" xfId="0" applyFont="1" applyFill="1" applyBorder="1" applyAlignment="1">
      <alignment horizontal="center" wrapText="1"/>
    </xf>
    <xf numFmtId="0" fontId="4" fillId="4" borderId="23" xfId="0" applyFont="1" applyFill="1" applyBorder="1" applyAlignment="1">
      <alignment horizontal="center" vertical="center" wrapText="1"/>
    </xf>
    <xf numFmtId="0" fontId="4" fillId="4" borderId="23" xfId="0" applyFont="1" applyFill="1" applyBorder="1" applyAlignment="1">
      <alignment horizontal="center" wrapText="1"/>
    </xf>
    <xf numFmtId="0" fontId="1" fillId="3" borderId="50" xfId="0" applyFont="1" applyFill="1" applyBorder="1" applyAlignment="1">
      <alignment vertical="center" wrapText="1"/>
    </xf>
    <xf numFmtId="0" fontId="1" fillId="3" borderId="51" xfId="0" applyFont="1" applyFill="1" applyBorder="1" applyAlignment="1">
      <alignment vertical="center" wrapText="1"/>
    </xf>
    <xf numFmtId="0" fontId="1" fillId="5" borderId="51" xfId="0" applyFont="1" applyFill="1" applyBorder="1" applyAlignment="1">
      <alignment vertical="center" wrapText="1"/>
    </xf>
    <xf numFmtId="0" fontId="9" fillId="5" borderId="1" xfId="0" applyFont="1" applyFill="1" applyBorder="1" applyAlignment="1">
      <alignment horizontal="left" wrapText="1"/>
    </xf>
    <xf numFmtId="3" fontId="1" fillId="5" borderId="51" xfId="0" applyNumberFormat="1" applyFont="1" applyFill="1" applyBorder="1" applyAlignment="1">
      <alignment vertical="center" wrapText="1"/>
    </xf>
    <xf numFmtId="0" fontId="10" fillId="14" borderId="32" xfId="0" applyFont="1" applyFill="1" applyBorder="1" applyAlignment="1">
      <alignment horizontal="center" wrapText="1"/>
    </xf>
    <xf numFmtId="0" fontId="10" fillId="14" borderId="52" xfId="0" applyFont="1" applyFill="1" applyBorder="1" applyAlignment="1">
      <alignment horizontal="center" wrapText="1"/>
    </xf>
    <xf numFmtId="0" fontId="9" fillId="0" borderId="53" xfId="0" applyFont="1" applyBorder="1" applyAlignment="1">
      <alignment horizontal="center" wrapText="1"/>
    </xf>
    <xf numFmtId="166" fontId="9" fillId="0" borderId="53" xfId="0" applyNumberFormat="1" applyFont="1" applyBorder="1" applyAlignment="1">
      <alignment horizontal="center" wrapText="1"/>
    </xf>
    <xf numFmtId="0" fontId="9" fillId="14" borderId="32" xfId="0" applyFont="1" applyFill="1" applyBorder="1" applyAlignment="1">
      <alignment horizontal="center"/>
    </xf>
    <xf numFmtId="0" fontId="9" fillId="14" borderId="38" xfId="0" applyFont="1" applyFill="1" applyBorder="1" applyAlignment="1">
      <alignment horizontal="center"/>
    </xf>
    <xf numFmtId="0" fontId="9" fillId="0" borderId="53" xfId="0" applyFont="1" applyBorder="1" applyAlignment="1">
      <alignment horizontal="center"/>
    </xf>
    <xf numFmtId="0" fontId="9" fillId="0" borderId="0" xfId="0" applyFont="1" applyAlignment="1">
      <alignment wrapText="1"/>
    </xf>
    <xf numFmtId="0" fontId="10" fillId="0" borderId="32" xfId="0" applyFont="1" applyBorder="1" applyAlignment="1">
      <alignment wrapText="1"/>
    </xf>
    <xf numFmtId="0" fontId="9" fillId="0" borderId="37" xfId="0" applyFont="1" applyBorder="1" applyAlignment="1">
      <alignment horizontal="right" wrapText="1"/>
    </xf>
    <xf numFmtId="0" fontId="9" fillId="0" borderId="37" xfId="0" applyFont="1" applyBorder="1" applyAlignment="1">
      <alignment wrapText="1"/>
    </xf>
    <xf numFmtId="0" fontId="10" fillId="0" borderId="53" xfId="0" applyFont="1" applyBorder="1" applyAlignment="1">
      <alignment wrapText="1"/>
    </xf>
    <xf numFmtId="0" fontId="9" fillId="0" borderId="45" xfId="0" applyFont="1" applyBorder="1" applyAlignment="1">
      <alignment horizontal="right" wrapText="1"/>
    </xf>
    <xf numFmtId="0" fontId="9" fillId="0" borderId="45" xfId="0" applyFont="1" applyBorder="1" applyAlignment="1">
      <alignment wrapText="1"/>
    </xf>
    <xf numFmtId="2" fontId="9" fillId="0" borderId="45" xfId="0" applyNumberFormat="1" applyFont="1" applyBorder="1" applyAlignment="1">
      <alignment horizontal="right" wrapText="1"/>
    </xf>
    <xf numFmtId="0" fontId="0" fillId="0" borderId="0" xfId="0" applyFont="1" applyAlignment="1"/>
    <xf numFmtId="0" fontId="16" fillId="0" borderId="57" xfId="3" quotePrefix="1" applyNumberFormat="1" applyFont="1" applyBorder="1" applyAlignment="1">
      <alignment horizontal="right" vertical="center"/>
    </xf>
    <xf numFmtId="165" fontId="18" fillId="0" borderId="59" xfId="2" applyNumberFormat="1" applyFont="1" applyBorder="1" applyAlignment="1">
      <alignment vertical="center"/>
    </xf>
    <xf numFmtId="165" fontId="18" fillId="0" borderId="55" xfId="2" applyNumberFormat="1" applyFont="1" applyBorder="1" applyAlignment="1">
      <alignment vertical="center"/>
    </xf>
    <xf numFmtId="165" fontId="18" fillId="0" borderId="57" xfId="2" applyNumberFormat="1" applyFont="1" applyBorder="1" applyAlignment="1">
      <alignment vertical="center"/>
    </xf>
    <xf numFmtId="166" fontId="18" fillId="0" borderId="59" xfId="2" applyNumberFormat="1" applyFont="1" applyBorder="1" applyAlignment="1">
      <alignment vertical="center"/>
    </xf>
    <xf numFmtId="166" fontId="16" fillId="0" borderId="59" xfId="2" applyNumberFormat="1" applyFont="1" applyBorder="1" applyAlignment="1">
      <alignment vertical="center"/>
    </xf>
    <xf numFmtId="166" fontId="18" fillId="0" borderId="55" xfId="2" applyNumberFormat="1" applyFont="1" applyBorder="1" applyAlignment="1">
      <alignment vertical="center"/>
    </xf>
    <xf numFmtId="166" fontId="16" fillId="0" borderId="55" xfId="2" applyNumberFormat="1" applyFont="1" applyBorder="1" applyAlignment="1">
      <alignment vertical="center"/>
    </xf>
    <xf numFmtId="166" fontId="18" fillId="0" borderId="57" xfId="2" applyNumberFormat="1" applyFont="1" applyBorder="1" applyAlignment="1">
      <alignment vertical="center"/>
    </xf>
    <xf numFmtId="167" fontId="18" fillId="15" borderId="58" xfId="2" applyNumberFormat="1" applyFont="1" applyFill="1" applyBorder="1" applyAlignment="1">
      <alignment horizontal="center" vertical="center"/>
    </xf>
    <xf numFmtId="167" fontId="18" fillId="15" borderId="56" xfId="2" applyNumberFormat="1" applyFont="1" applyFill="1" applyBorder="1" applyAlignment="1">
      <alignment horizontal="center" vertical="center"/>
    </xf>
    <xf numFmtId="0" fontId="0" fillId="0" borderId="0" xfId="0" applyFont="1" applyAlignment="1"/>
    <xf numFmtId="0" fontId="0" fillId="0" borderId="0" xfId="0" applyFont="1" applyAlignment="1"/>
    <xf numFmtId="0" fontId="1" fillId="0" borderId="0" xfId="0" applyFont="1" applyBorder="1"/>
    <xf numFmtId="0" fontId="1" fillId="9" borderId="54" xfId="0" applyFont="1" applyFill="1" applyBorder="1" applyAlignment="1">
      <alignment horizontal="center" wrapText="1"/>
    </xf>
    <xf numFmtId="0" fontId="2" fillId="8" borderId="36"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2" fillId="0" borderId="60" xfId="0" applyFont="1" applyBorder="1" applyAlignment="1">
      <alignment horizontal="center" vertical="center" wrapText="1"/>
    </xf>
    <xf numFmtId="0" fontId="1" fillId="17" borderId="61" xfId="0" applyFont="1" applyFill="1" applyBorder="1" applyAlignment="1">
      <alignment horizontal="center" wrapText="1"/>
    </xf>
    <xf numFmtId="0" fontId="1" fillId="17" borderId="62" xfId="0" applyFont="1" applyFill="1" applyBorder="1" applyAlignment="1">
      <alignment horizontal="center" wrapText="1"/>
    </xf>
    <xf numFmtId="0" fontId="1" fillId="17" borderId="63" xfId="0" applyFont="1" applyFill="1" applyBorder="1" applyAlignment="1">
      <alignment horizontal="center" wrapText="1"/>
    </xf>
    <xf numFmtId="0" fontId="2" fillId="0" borderId="0" xfId="0" applyFont="1" applyBorder="1" applyAlignment="1">
      <alignment horizontal="center" wrapText="1"/>
    </xf>
    <xf numFmtId="0" fontId="1" fillId="0" borderId="0" xfId="0" applyFont="1" applyBorder="1" applyAlignment="1">
      <alignment horizontal="center" wrapText="1"/>
    </xf>
    <xf numFmtId="0" fontId="19" fillId="16" borderId="60" xfId="0" applyFont="1" applyFill="1" applyBorder="1" applyAlignment="1">
      <alignment horizontal="center" vertical="center" wrapText="1"/>
    </xf>
    <xf numFmtId="0" fontId="0" fillId="0" borderId="0" xfId="0" applyFont="1" applyAlignment="1">
      <alignment wrapText="1"/>
    </xf>
    <xf numFmtId="0" fontId="20" fillId="5" borderId="51" xfId="0" applyFont="1" applyFill="1" applyBorder="1" applyAlignment="1">
      <alignment vertical="center" wrapText="1"/>
    </xf>
    <xf numFmtId="0" fontId="20" fillId="3" borderId="9" xfId="0" applyFont="1" applyFill="1" applyBorder="1" applyAlignment="1">
      <alignment vertical="center" wrapText="1"/>
    </xf>
    <xf numFmtId="0" fontId="1" fillId="3" borderId="2" xfId="0" applyFont="1" applyFill="1" applyBorder="1" applyAlignment="1">
      <alignment horizontal="left" vertical="center" wrapText="1"/>
    </xf>
    <xf numFmtId="0" fontId="3" fillId="0" borderId="3" xfId="0" applyFont="1" applyBorder="1"/>
    <xf numFmtId="0" fontId="3" fillId="0" borderId="6" xfId="0" applyFont="1" applyBorder="1"/>
    <xf numFmtId="0" fontId="3" fillId="0" borderId="7" xfId="0" applyFont="1" applyBorder="1"/>
    <xf numFmtId="0" fontId="3" fillId="0" borderId="15" xfId="0" applyFont="1" applyBorder="1"/>
    <xf numFmtId="0" fontId="3" fillId="0" borderId="16" xfId="0" applyFont="1" applyBorder="1"/>
    <xf numFmtId="0" fontId="2" fillId="5" borderId="11" xfId="0" applyFont="1" applyFill="1" applyBorder="1" applyAlignment="1">
      <alignment horizontal="center" vertical="center" wrapText="1"/>
    </xf>
    <xf numFmtId="0" fontId="3" fillId="0" borderId="12" xfId="0" applyFont="1" applyBorder="1"/>
    <xf numFmtId="0" fontId="3" fillId="0" borderId="13" xfId="0" applyFont="1" applyBorder="1"/>
    <xf numFmtId="0" fontId="21" fillId="18" borderId="12" xfId="0" applyFont="1" applyFill="1" applyBorder="1" applyAlignment="1">
      <alignment horizontal="center" vertical="center"/>
    </xf>
    <xf numFmtId="0" fontId="21" fillId="18" borderId="13" xfId="0" applyFont="1" applyFill="1" applyBorder="1" applyAlignment="1">
      <alignment horizontal="center" vertical="center"/>
    </xf>
    <xf numFmtId="0" fontId="13" fillId="0" borderId="67" xfId="1" applyBorder="1" applyAlignment="1">
      <alignment horizontal="center" wrapText="1"/>
    </xf>
    <xf numFmtId="0" fontId="13" fillId="0" borderId="68" xfId="1" applyBorder="1" applyAlignment="1">
      <alignment horizontal="center" wrapText="1"/>
    </xf>
    <xf numFmtId="0" fontId="2" fillId="5" borderId="12" xfId="0" applyFont="1" applyFill="1" applyBorder="1" applyAlignment="1">
      <alignment horizontal="center" vertical="center" wrapText="1"/>
    </xf>
    <xf numFmtId="0" fontId="2" fillId="5" borderId="30" xfId="0" applyFont="1" applyFill="1" applyBorder="1" applyAlignment="1">
      <alignment horizontal="center" vertical="center" wrapText="1"/>
    </xf>
    <xf numFmtId="0" fontId="1" fillId="2" borderId="18" xfId="0" applyFont="1" applyFill="1" applyBorder="1"/>
    <xf numFmtId="0" fontId="3" fillId="0" borderId="19" xfId="0" applyFont="1" applyBorder="1"/>
    <xf numFmtId="0" fontId="3" fillId="0" borderId="20" xfId="0" applyFont="1" applyBorder="1"/>
    <xf numFmtId="14" fontId="1" fillId="2" borderId="21" xfId="0" applyNumberFormat="1" applyFont="1" applyFill="1" applyBorder="1"/>
    <xf numFmtId="0" fontId="1" fillId="6" borderId="64" xfId="0" applyFont="1" applyFill="1" applyBorder="1" applyAlignment="1">
      <alignment horizontal="center" wrapText="1"/>
    </xf>
    <xf numFmtId="0" fontId="1" fillId="6" borderId="65" xfId="0" applyFont="1" applyFill="1" applyBorder="1" applyAlignment="1">
      <alignment horizontal="center" wrapText="1"/>
    </xf>
    <xf numFmtId="0" fontId="1" fillId="6" borderId="66" xfId="0" applyFont="1" applyFill="1" applyBorder="1" applyAlignment="1">
      <alignment horizontal="center" wrapText="1"/>
    </xf>
    <xf numFmtId="0" fontId="2" fillId="6" borderId="64" xfId="0" applyFont="1" applyFill="1" applyBorder="1" applyAlignment="1">
      <alignment horizontal="center" wrapText="1"/>
    </xf>
    <xf numFmtId="0" fontId="2" fillId="6" borderId="65" xfId="0" applyFont="1" applyFill="1" applyBorder="1" applyAlignment="1">
      <alignment horizontal="center" wrapText="1"/>
    </xf>
    <xf numFmtId="0" fontId="2" fillId="6" borderId="66" xfId="0" applyFont="1" applyFill="1" applyBorder="1" applyAlignment="1">
      <alignment horizontal="center" wrapText="1"/>
    </xf>
    <xf numFmtId="0" fontId="2" fillId="3" borderId="64" xfId="0" applyFont="1" applyFill="1" applyBorder="1" applyAlignment="1">
      <alignment horizontal="center" wrapText="1"/>
    </xf>
    <xf numFmtId="0" fontId="2" fillId="3" borderId="66" xfId="0" applyFont="1" applyFill="1" applyBorder="1" applyAlignment="1">
      <alignment horizontal="center" wrapText="1"/>
    </xf>
    <xf numFmtId="14" fontId="1" fillId="2" borderId="64" xfId="0" applyNumberFormat="1" applyFont="1" applyFill="1" applyBorder="1" applyAlignment="1">
      <alignment horizontal="center"/>
    </xf>
    <xf numFmtId="14" fontId="1" fillId="2" borderId="66" xfId="0" applyNumberFormat="1" applyFont="1" applyFill="1" applyBorder="1" applyAlignment="1">
      <alignment horizontal="center"/>
    </xf>
    <xf numFmtId="0" fontId="2" fillId="3" borderId="65" xfId="0" applyFont="1" applyFill="1" applyBorder="1" applyAlignment="1">
      <alignment horizontal="center" wrapText="1"/>
    </xf>
    <xf numFmtId="0" fontId="1" fillId="2" borderId="64" xfId="0" applyFont="1" applyFill="1" applyBorder="1" applyAlignment="1">
      <alignment horizontal="center"/>
    </xf>
    <xf numFmtId="0" fontId="1" fillId="2" borderId="65" xfId="0" applyFont="1" applyFill="1" applyBorder="1" applyAlignment="1">
      <alignment horizontal="center"/>
    </xf>
    <xf numFmtId="0" fontId="1" fillId="2" borderId="66" xfId="0" applyFont="1" applyFill="1" applyBorder="1" applyAlignment="1">
      <alignment horizontal="center"/>
    </xf>
    <xf numFmtId="0" fontId="2" fillId="0" borderId="21" xfId="0" applyFont="1" applyBorder="1" applyAlignment="1">
      <alignment horizontal="right"/>
    </xf>
    <xf numFmtId="0" fontId="3" fillId="0" borderId="36" xfId="0" applyFont="1" applyBorder="1"/>
    <xf numFmtId="0" fontId="2" fillId="3" borderId="21" xfId="0" applyFont="1" applyFill="1" applyBorder="1" applyAlignment="1">
      <alignment horizontal="right" wrapText="1"/>
    </xf>
    <xf numFmtId="0" fontId="1" fillId="2" borderId="21" xfId="0" applyFont="1" applyFill="1" applyBorder="1" applyAlignment="1">
      <alignment horizontal="center"/>
    </xf>
    <xf numFmtId="0" fontId="6" fillId="6" borderId="21" xfId="0" applyFont="1" applyFill="1" applyBorder="1" applyAlignment="1">
      <alignment horizontal="center" wrapText="1"/>
    </xf>
    <xf numFmtId="0" fontId="1" fillId="2" borderId="21" xfId="0" applyFont="1" applyFill="1" applyBorder="1"/>
    <xf numFmtId="0" fontId="2" fillId="6" borderId="21" xfId="0" applyFont="1" applyFill="1" applyBorder="1" applyAlignment="1">
      <alignment horizontal="center" wrapText="1"/>
    </xf>
    <xf numFmtId="0" fontId="2" fillId="3" borderId="21" xfId="0" applyFont="1" applyFill="1" applyBorder="1" applyAlignment="1">
      <alignment horizontal="center" wrapText="1"/>
    </xf>
    <xf numFmtId="14" fontId="1" fillId="2" borderId="21" xfId="0" applyNumberFormat="1" applyFont="1" applyFill="1" applyBorder="1" applyAlignment="1">
      <alignment horizontal="center"/>
    </xf>
    <xf numFmtId="0" fontId="10" fillId="11" borderId="40" xfId="0" applyFont="1" applyFill="1" applyBorder="1" applyAlignment="1">
      <alignment horizontal="center"/>
    </xf>
    <xf numFmtId="0" fontId="3" fillId="0" borderId="41" xfId="0" applyFont="1" applyBorder="1"/>
    <xf numFmtId="0" fontId="3" fillId="0" borderId="42" xfId="0" applyFont="1" applyBorder="1"/>
    <xf numFmtId="0" fontId="7" fillId="0" borderId="2" xfId="0" applyFont="1" applyBorder="1" applyAlignment="1">
      <alignment horizontal="center" wrapText="1"/>
    </xf>
    <xf numFmtId="0" fontId="3" fillId="0" borderId="33" xfId="0" applyFont="1" applyBorder="1"/>
    <xf numFmtId="0" fontId="0" fillId="0" borderId="0" xfId="0" applyFont="1" applyAlignment="1"/>
    <xf numFmtId="0" fontId="3" fillId="0" borderId="22" xfId="0" applyFont="1" applyBorder="1"/>
    <xf numFmtId="0" fontId="1" fillId="2" borderId="34" xfId="0" applyFont="1" applyFill="1" applyBorder="1"/>
    <xf numFmtId="0" fontId="3" fillId="0" borderId="35" xfId="0" applyFont="1" applyBorder="1"/>
    <xf numFmtId="0" fontId="2" fillId="12" borderId="21" xfId="0" applyFont="1" applyFill="1" applyBorder="1" applyAlignment="1">
      <alignment horizontal="center" vertical="center" wrapText="1"/>
    </xf>
    <xf numFmtId="0" fontId="1" fillId="13" borderId="21" xfId="0" applyFont="1" applyFill="1" applyBorder="1" applyAlignment="1">
      <alignment horizontal="center"/>
    </xf>
    <xf numFmtId="0" fontId="13" fillId="0" borderId="54" xfId="1" applyBorder="1" applyAlignment="1">
      <alignment horizontal="center" wrapText="1"/>
    </xf>
    <xf numFmtId="0" fontId="9" fillId="0" borderId="0" xfId="0" applyFont="1" applyAlignment="1">
      <alignment horizontal="left" wrapText="1"/>
    </xf>
    <xf numFmtId="0" fontId="11" fillId="0" borderId="0" xfId="0" applyFont="1" applyAlignment="1">
      <alignment horizontal="center" wrapText="1"/>
    </xf>
    <xf numFmtId="0" fontId="9" fillId="0" borderId="0" xfId="0" applyFont="1" applyAlignment="1">
      <alignment horizontal="center" wrapText="1"/>
    </xf>
    <xf numFmtId="0" fontId="9" fillId="0" borderId="0" xfId="0" applyFont="1" applyAlignment="1">
      <alignment horizontal="left"/>
    </xf>
    <xf numFmtId="0" fontId="1" fillId="0" borderId="69" xfId="0" applyFont="1" applyBorder="1"/>
    <xf numFmtId="0" fontId="19" fillId="0" borderId="70" xfId="0" applyFont="1" applyBorder="1" applyAlignment="1"/>
  </cellXfs>
  <cellStyles count="13">
    <cellStyle name="Comma 2" xfId="3"/>
    <cellStyle name="Hyperlink" xfId="1" builtinId="8"/>
    <cellStyle name="Hyperlink 2" xfId="4"/>
    <cellStyle name="Normal" xfId="0" builtinId="0"/>
    <cellStyle name="Normal 10 3" xfId="8"/>
    <cellStyle name="Normal 128" xfId="10"/>
    <cellStyle name="Normal 153" xfId="7"/>
    <cellStyle name="Normal 2" xfId="5"/>
    <cellStyle name="Normal 2 2 2 3" xfId="11"/>
    <cellStyle name="Normal 3" xfId="9"/>
    <cellStyle name="Normal 4" xfId="2"/>
    <cellStyle name="Normal 8" xfId="12"/>
    <cellStyle name="Percent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314325" cy="314325"/>
    <xdr:sp macro="" textlink="">
      <xdr:nvSpPr>
        <xdr:cNvPr id="3" name="Shape 3" descr="data:image/png;base64,iVBORw0KGgoAAAANSUhEUgAAAOoAAAAwCAYAAAAfMeYHAAAAAXNSR0IArs4c6QAAIABJREFUeF7tnQmcjeX7/z/nzGL2xSz2fZddVJSiiBBJ2aOQStL21b5J0qKyFFmSJaVSorKkhIQQZSdkX8aYYfblnOf/ej96OGfmnDOH77ffr9//O/frNa+ZOed+7vX6XNt9XfdjMwzDkB8l+VyKnE6nEmLi/Kh9sYozO0d5SWeUeyJJeckpcmblSnabAiJCFRRfUsGJcQqMi5U9OOiS2r3cyvkOp5KT03Xi5DkdP3VWySmZSk/PUWhosOJjw1QqIUqlS0UpIT5CwcGBl9uN+Vx+fr4OHz6ssmXLqkSJEh7bcjgc2r9/v3bs2KHTp0+rXLlyql+/vvnbU2G7Tp06pW3btungwYOKjo7WFVdcoerVqyswsPB4aX/Xrl06duyYqlatqmrVqhU5p9TUVG3fvl379u1TUFCQateurTp16igkJMTjs4yb8eTl5V34nucYE3O32+0++2ROS5cu1fXXX6/Q0FCvdbOzs7Vx40ZlZWVdqBMTE6MqVaooLi5ONpvN67P0kZycbI7zwIEDioiIUN26dVWzZk1zjv/0YvMXqHOWf6612zdq4vBXZZP3BbEm7EjL0KnPFilp/jJl7zkqx+k0ObKypXynWcUWHCB7eKgC46MUUruiEnveooQuN8se4pmg/92FhB2tXb9PUz5YpU3bj+p4cobSM3KUm+8U37HHQYF2hYcGKzE2TI1ql9Hd/Vro5puuuOyuMzIy9NVXX+nmm282CclTmTBhgt5++20dOXLEJHTAAJjeeOMNdejQodAjmzdv1tChQ/Xbb78pMzPTBGdiYqLuuecePfPMM4XAlJ6eroceekgff/yxHnnkEY0ePdrnfI4ePar77rtPq1atUlpamgmy2NhYderUyRxTfHx8oee//fZbDRo0SCkpKRe+CwgIMIH6wQcfqEmTJj77ZE5du3Y1x9iiRQuvdWFM7du3159//nmhDusFE3nhhRfUtm1br0xh586duv/++02gsy+sG3Pp1auXRo4caQL3n1z8AirSdOi4J7Vu5yZ9+vxUNa/d2Ouc8lPPKXnpKh0aPUnZWw/JZgT4NX+n8hTWsKoqvThMsTdcrcCYKL+eK6qSw2lo67Yjemvics1buFm5dvfx2G02E6TUK1RyctX++lp65vEOan5llUuWsL6AinYyY8YMk8ApEEpUVJSQZgAQgvzmm2/cCA8CbdWqlSmlAVB4eLhyc3OVk5OjsLAwE4SA2FWyAlSA99FHH+mxxx7Tm2++6XXJACaA+eGHH0zpRJuME0lGfxD666+/XkjqLVq0SP3799e5c+dUsmRJs3/mzv9XX321Vq9e7VHaMxAk3fDhw/Xuu+/qiSeeMEHjSTOgLvNv06aNKRFhfDzLmGFwMIVPP/1UjRsXps2TJ0+az6G1MC/WjWdYNzSd5557Tv/6178UHBxcFDn9r33vF1CXblihhyY+I6dhqEn1epr11LsqEVR4Umlbtmn/E28ofeU2GTn5yM1LnpgtNEBR7a5UjXHPK6SSZ/XP30azsvM0dtxSvTd7rU6cyZDhYTw1K8UpOixIG3ae8NgsM4iPClGfLo01ZmQ3lSjhvzrsC6h79uxRx44d9ccff5jE9corr5iq6datWzV16lS9//77qly5stuY4P6ffPKJCWpA165dO1P9ff755812atSoYaqQqIJWuRSgjho1ymwLUMJA6I/nx4wZo59++slUs5csWWKCz7VYQEVt/fDDD1WxYkVTdR48eLApZTdt2uQRQLQB6JgH47/uuuv0+eefmxqCp2IBld8wE9RepDFrQT+A8bvvviskVYcMGaIpU6aYoESrYN0BL1KYcZYvX95sj/X7p5YigZqbn6cuz/bTH8cOmnMIDwnTmEHPqH3zNhfnZEipK9dq7/0vKWfX8csCqPsCORVYJVZ1P35Hkc0aylaEjeNpcZPPZOj5V77S1HkbledJWv710M0tq6tO1Xi9M2vtef3XW3E61eHa6pr0Vm9VrIA9VPSWegMqkmDSpEkmgaG6IVmRZL4KAL7lllt04sQJPf7443rppZcuSADUOYgUUCE5AdilAhUp3rJlS1OlvuOOO0zCBpiUM2fOqHnz5qbN+uijj2rs2LEegYpGsHz5clO6ocp36dJFv/76q77//ntzfAUL6zBnzhw98MADF+zOZcuWeazLs65ARauw7HhU5rvvvtvULuivUaNGF7rC/qdv6tOPq0YAc7jqqqvM+b311lsmiP+ppUigfr5ykZ6YOsqNS3W6uq1G3fOkCVrKqc+/0b4HX5XjZNp/AKTWUhkKqhin6pOeU1yHG3yDqMDqZufkqe+gaVq4Yq9PkIaHBGncyK66s2sTNWr1qvafOOdznwJsNrVpXlkzJ/VXmdLnidhX8QZUCAo175133jG5+Lp160yV0Vf54osvTDsUYCN1rr32Wrfq3bt31/z5801iRI28VKD+8ssvJrNAleT5u+66y619CBnGgqPr999/9whUPkR6oZZSB+mPlAVg2LkFC4wFdRqw0h+/77zzTtNW9VS8ARW7GikJk4EBoupbZeXKlWabqPCM58Ybb3RrGsaDj4D+Z86cWdSW/q997xOoaZnp6v3K/dp1+A+3AUaGhmvO0++pboUaSlmxVrv6jJDjZPrfMAlDIVdUVJ1Pxiq8Xk2/2k9Lz9ZjT3+qqZ/9WiS446NDNffdfmrbpo5uuvUdfb/xvNbgszidur1dHX3w7gBFRXr2glrPewMqNh/ce/LkyaajZcOGDUV6RufOnWsSIIBGTUNNdi2ACDDdfvvtJpAvFahIQiQxUg6pjAPMtSDp+KxMmTKmtHT15Fqqr6sziWdR0Z999lmTKXkqqP+ovWfPnpUFKMC4e/duVapUqdAj3oCKFxxGhS2MjYvNaRVMgT59+pgM7uuvv3aTttSBWVrqMN//U4tPoC5au0zPfvCqMnOy3cbPZna+pp1e6/qgtt8+TBnrd0t+HfJczjIYCru6uhp+N1sBEecluLeSn+/UxKkr9Mxri5WZ6yiys5plozR78gDTUTRo2GzNnL9J+X7Y1XYZurdHM018s5cCArwfPXgDKo6MESNGmEQC4CBS7CRf5csvvzQlKkcJOE1uuOEGt+rdunUTdYYNG6bx48dfMlCxI2+99VbTmTVx4kRTlXQtOKrwKjds2FBbtmxx+84CKpoC9jZtIcGY41NPPeX1yIV+GC9aAOo00g3mhWPntdde8xuoMA6cb9ib06dPN9fJKnivUeUZD8wOz7BrAaTsA/PFQ/1PLV6Bmp6VoRFTRmrZxpVez6fmhd6gjClfyyb/PLuXvwiGSj92p6q9OkI2H2dev28/qs5939chUwX3XRpWi9M3nwxVuXLnVbLs7DyNevNbvTlllXL+OkLy1UJ0WLAmv9ZdPbpd6XV9fDmTIEiIBA8ndhPOG0AIiHF0FAQuNipHJKh5Dz74oOl8wnsJAaK2AlyeRW1E1bOKv84kziZx5mDjAXpUyISEBFPCAgTax95DOuJcci0WULFR+ZvxId3QAACgp7NRPK6o0Xv37jWBiQmwZs0ac/wcT8G86N+1uEpUxsQZLefE2Pio3Hh0Ubk5H7UKzqqbbrrJdFoNGDDABCXjZN04U73mmmtM+3jcuHEm0/inFq9A3bx3q/qNeVA5ebmFxo7wrH3KoRHf5cju9MOrghteDhn2fAVEhpsBD46zmbI58Qv7d9gcEB+hWh+9qpLtrvO4lhDUbX0n66sVu4u0k0vFhGrh7MFq3vSid5RGz6RkqHOv9/Tz78eK3C9m3fqqyvpk6j1KiI/0WN8XUCEcnBwQX6lSpdSvXz9TGv3888+magvx4eiwCoQFoc2ePdtUKTt37mzaZRA6dQ8dOmQSPkBxVRtdgYpkgSGwVnhA6c9yGNEPoMJRBcMAmD179jS9qfSJ/YfajSp55ZVXegUqXlcCLHAkMa8VK1aYARMFC0dPMB5PBSDh9aZ/T0Bl7QA0x0e0z/xRn3v06GGq7Zzhuq4bZgEApT6SF1uc9cJDjUMJxrB48eL/e15fNvLRSc/r63XLPS5kcL6hF5flqExy0fqurUSAQupXVEKPW5TQ6VoFl4k0PaZ5KTlKXrpOpz5apMxf98uZnlMEwAzF9W2nmpNeVEBEeKFxLV6+XR37vC/DZZM8DR6ADejeVBPG3KnwsMJHTAu+2aJuA2fI8MPTHGA4Nee9fup5mzvhWv0WFfAAAFD7AFPBgj1IIIGrLYikBUDYcAUDygAvkg4p5kqorkClDyt6B4dPQVWQSCrAg72KpHItnDGiAbz44ouFgipcJSpA5XgIJoN0RtKhPbgWVGSYDN5gvMlNmza98DWqKios88Dmdo2Gcj1HZR7WGvA3zACHmyemgDoPU0RlL7hugBcPOme5/+QIJY8Sdfufu9Xl2bs8HosAzasO5uvutXkKuRgx5hHQtphAVXnjcSV0rKcgLZTSV0gOzisNKSBWCrtOjpDeSllzXAeeels5O476BKs9NkT1f5ihyEZ13PrLzslX++4TtHLToSIlYUhwgN567lbdN7CVR2s0IzNX5es9o9RszoGLLnUrl9SWVc+YUU0FS1FABQzYldh+SEaICJAR1IAnEnuwYIGIUT+RbACLgoMHGxIJVDDMryBQrfYsoOLMcS2EGnK+CBNBPaXABFBPUWk9eacXLlxoSvvIyEgT5KixgAYHD0BYv369GeZoFcseZmzTpk0zbUir4LRC6mG7A2RX7QCgtm7d2i0yCdOBCC7GjIbgLVwRyfnkk0+KsVqhjkQmwXgYO2bEP7kUAmq+w2EGN3y3aaXHcQc5pH4bctVqr8On/yiocpxqzRqlmAbJ0tHHpbw9ks2TBI6RyozWuQMNtGfgaGVvA6yeiyGnyjzaS9XHPuVWYeny7erz4Bwln3N3enlqJTEmTHMm9FHbGy/aMQXr3XLHRC1es8+/fcvP1/zp96hb58IRMUUBlQ4AJ+d4qLzHjx83CRrV0ltsMM8AIA76sVtRLzmq8Xa8g8qMqsj5q2tBehB6B7gKFhgA6ivns9iXnK9yZuktlhaJhZQHNKjfSF8824wP6clnqLNWQU2lPqBivq42rGVz812DBg3cGA/zhlFZsb7UwU7FnnfVIrxtHABFhUeyclwEQyxoB/u36f/ztQoBdev+HRo89nGdTD0twusKcqjYTENPL8tRfJp3tTcgJkRV331CiTfskC35NckoyrlTQoobpvSTPfR7h2FynroYdH1xSQzZE8JV7uE+qvT00AsfO5xOvTJ2iUaOW+45DLDAmnZtXUuzp9ytiHDvMcUrVu9Whz5T/HIq0XzHVjX01dz7FFBAXfYHqP/zW17c4//FFXADqtNw6pPlX+qn7b/oisq1NG/lQh1PPuk2r9onHXrqu1x5D/YxlHBvB9Uc3US2Y/dJxsVAbZ8LZARJ5Sfr1HcJ2jPgeSnnL0YQIAWWi1Fsxxaq+Mi9Cq1eye18lAikPkM+1NKf9hZ5bkr/9arE6bbOFyNXPI3pVFKaZny6QbmOom1wnq+UEK7vFwxXtSruXspioP5fhMQ/c8xuQDVkKDcvT0GBgVr121oNfPNRN4lq2KTeG3N18w7vaq+9VJia/TpdQZn3Spk/nZ81HhxvNI9pdz6hRrLFKS9usXYNmqaUxWsUXL6kyg7ro/jb2imsWiXJg4Pnz0PJatNtgg4cO1v0CjucmvbmnapVPVFOh6HAQLtIe7PbJKdTsgfY5HCcz6Z5a/IKLfphl1/gLxkdqjnje6tD23puYygGatFbUlzDvxXw6Ezy5vV12KXXF2ardIpn1GFDln/2HlV5tLR0qLdpk2Y7ArXyj3Kqlpiq6rHuYErJDdOYH27RnY03qHGpQyKQQJH9dXxlB+UcPaVyQ/oqKL5w6Jnr1Nb/elAtO70thx+BCjx3Td1Satu6rn5ctUf3D2mtWXN+Usvm1fT5t1t1R+cG+nDuOk2ZcJc69ZqkDD8laqDdplEjOmjEsLZuMcDFQPWPCItrFb0CHoF64PhB3fSvO2QvkBJGc9M/zpLdi0PUFhagBis/VGT0UClrtZw2m+b/Vl2/HUpQcJBDdzbdo9rx51Xh9PwQvb6yvZburK+SYRl6uu0iXVvhD9mCqsqovFS2kKp+SbPJM3/S/f/6VAr0L+iCQIe219fRshW79NhDbTV56o9q3bKm5izarLu6NtakGWs0b+Ygtb/jPeX7iDpyW1qnU8P6t9CbL3dXcPDFcRQDtWgCLK7h3woUAirSdOSssZrz/fxCLURmGZo4P9urfRpSr5LqLxqpEmebKdvp1Nc7qmjTn6VM1ZISGpSvO6/crfIxmRr/8436/NfmsttRuKVy0SkadcsXqpeYLpX7QIrt5tcMRjw3X29MW+0XqGmwYdU4tb3BA1AXbtZdt10mUA1Dfbs20aQ3e7g5qYqB6tcWFlfyYwUKAfVI0nH1GnWfTqScKvR4uVSnRi/KuWBSFqwQ26mlar13i5ynu2jZnopat7+MDAxblxJRIlfH0itr7eE6FwDM19SLjzinN7ouUL0rHpYSCOcqOuppyLBZmjJ/sx9TNTtRm6bl1Oa62lq1Zq8GDrxeH89do2uaVdOCxVvVtVMDzfl4vSa83VcdUX3z/XMm0Xm3dlfog3F9FB198SqRYqD6ty3FtYpeAXdnkmFo7vdfaPTH45XrIXSwepJTzy3xBlRD8b1vVtVX62rVxhe0YleFQr07HDatWVdOv+4oo+rXhKtEeGF1NT4iXWMHX6E6dQkKLxqo/YfM0KxF7mlX3qYd7HTqy5mDFBsdqnyHoaDgAOXnORQQYFNevtMMWsjLc5oOppfGLtWqjRev/ChqKTu3qa2ZE/sqNubiwbm/QHWNsCnYD99Z55e+6hU1Pn+//zv74IyUufi628jfcf631XMDKoH4T04dpSUbV3i8F6lIoPa5WY5HmumjpW/LJvdIHVTcVT+V19otZZTntCk01KYqjcMUHusOVsILB3W6XoM6t/ZrQ0e9vkivTlihTKSfD1zbnE51blNXNSvHmefDvgpyNDk1U58v/l3n/IhQCjIM3dvnKo15qdslqb4EFpBaRbwqB/DE+1qXj/EdUT6E5BGAT2wq0UJcAAbBc/hPvO9/shAdRR+E2xXMzgHAhPetXbvWjA5yjUMuagzMhSgj4nuZJ2lnXCr2dxSCRgiNpI/SpUv73cWsWbPMy8+IcioYhsjtFsQ8E9b5v3VdixtQ9xzZp56j7hN5qJ6KL9WX2Hx7z7aKHtFeH3/znGy2i0BFkq7fUFYrfykrwwW/4VF2VWsS6iZZCRq4/7YbdVd798RobyuedSpZ67ee0Ljpq7R640GdScuW4QGI0SEBWjzvAV3TzD2P01u7p89kqEO3cdq4J8lzFcMwr3BpdkVZDRt8g268qpLC4mPcwi59SVS+Iw2MIHLC5UjYhqAJMAeMROAQdwtwSWgms4MQOtLGCIcj/K6oi8r8plLJ7J8UMG564EoWUt4ohCoS1sfFZhAzF6URrkegu7+FkEEC4QnZ4x4lIo5IKSPMkIgikra9hf6RfkbaGpk9/hQSC1hX4ou5CsbfQjIC83vvvffM0EfXwmfcEEGeK1fRwDRJePcVPVawX8I+YU4DBw70d0hu9dyAOn7+VI1bME12F5C51vbmTLLJ0J6y8Uq6vpl6vDxA7310lwIDzwe8cz658dfSWvlLOeU5C8fDhoXZVOOacAWHnP8uJDhII3p3VKeW3i9Qcx3TwdcmK3PXH0p84C7tt0dq+uyfNffLTUrLJTXnouRs0bSSGepXOtH/S9OGP/mZxs/62X1hyTyxGep84xUaOriV6kXbdGbGXAWEh6vyM8MUEOafjQrXJ3YWIuCKFQiYzYdgyRwBwBAzgfZIMwiJoHjifwmhg+j5m3hhwuK4JoX/uQaF+lzkRZge9xsVTJkDjEhH+uLWP+KDIUAAQewryeeEJhIGSF4o8bHc4wTTIFwRacVvxoF0tS4jIwGeUEW+c73RgfxYpCnzIVWOGySIbwb8jAEAENPLPPieIH0C+0lZg2EQ2E+QPpk+MDASzpHoFSq4m1fMm/EwBtpjTmgf1o0U3OXEmjBnEhzQDghtZI0IY2TtYEKEFRKjTD0YIuGahGgSU816sNaMmVDPpKQkMz2P/WBMhGai7XBrB1KY8EvCKG+77TYz/Y72GVtRV6gWRPMFoJLO1mp4F51JT/WKeFTCDwocz+Ar2lempDZVLq+g4CA98v5z+uz7J5WccsRs5/dt8Vq2qpJyPYDU6igs3K7qzc5L1rjoCE18+C5VLVfKr3uJjk/5THuHvCB7eLDi72yn0oN66mCJGI2btlpLV+3RiZQMOWVTTHiwhvS6Sn17XKUa1Uv5vKQsJzdfv289okef/1I/bf4r0N8wFBcVojZXV9XwwderYZRTJ2ct0IkZX8p5JlOlH7pT1d94SjaX+4m9SVQ2EonEhpNeZRViUJE8SFVAw80FEBcEyCVmxNsCKgiRNDKkBkQPwRM4D2gXLFhgEiMB6HB8Pvvss89Ur975YAykAVKK6zORZhAPjIGbEbgKBa7P3+SkUhdVkL4hWpgKnwNC4och9pdfftmcCwyFRHCC21E5AYl1BSfqPbcjQtwE3AMEkhFgVBAs3zVr1uxCBguETXI8Kj9MAoAAcmKErXkBwHnz5plxxFZB7QV0ZCSxNmTvwEQI+iduGWCxplxZgxRnHWE2JDOgRdSqVcu8WA0VGJCRk0vf5PeSvICGg0ZBzDBXupA6xz6RyEC8M8z03nvvNeuQ+YSazAVsrCHMirUhS4d6l6pCXwDq/FVf619TRirAw9mptRAOm/T6oosBD4B0f+mS2lKprBx2uwynU12G9lR47Rx9teQNbd5cTj+sq6D8Ap5fT5wgKjZAVZuGqWWjampVua4OH0nVPf1aKDbWd1ZD2oat+q1FP8m89NBQQGyYIlrWU+nhA3QqoYJmz9+oDz5aq6T0XNPmTYgJ1Y1XV9ND97cxb3awW2dHkhmV9OvmQ3p93FL9+MsBJaflmCCJCQlSr9saa3DfFiqXmaykSbN17odNcpw8JzG3QLsqjR6qCo/f4ybFvQEVLg0xwbVdU8CQJhAyuZYACcIHtKjEXJNC2heECZAgFrgzwAYoJECj9kGUED4cvG/fviYo+RviYC5k5SAdAQrjoD4qIjYpKh/qH2omDAGQU5+rXSA8PgMISA1uUqB/CJ0rSCFigEigf+/evU21nP4prAPMBKaCpOamQ9LcuNHBSjODacAQKMwJ7YH8Utp79dVXzbaQWDyHLc//SPaHH374AjkxDvqgb1RNzAQkMQwREDI/gA4TgJmRsI8ZgbSHKaAxAEiujwFQBO2TNcR4YQIAE4kKMHkWJsv+kHROhhDpfqw1aXN8jknD2vI/40TTsBL+L9WhZgKVjJl+ox/Q5n3bFBxUQlk5noLiz9Nkr015ar893zz7PJIQpV+qVlC+Sw5oZMkoDXv/cT33+luaPd+mHMKZ/CmGlFgqUAtmDtFb437U59/8riqlok31smunRqpaOd6jcyn74FFtbXOPcva7xyQbIYZiO7ZUuaF9lVKqgt6bs05fLt2mA0dTTRsW9bX9DXX0wMBWatq4kvbtP6X3Z6zWJws3KzMfv5ShsvHhatuyhh66u6WqGOk6MfUTJc//XsZZ8vsuqtWBcVGqOWeUSrZv5TbToiQqwAQAVkECQEwQANkrEDfcH6BCoNwMSCoXRIiqDDFBsEgsSw2Es/M3RILkoh4Sg7oAD/sNiYV0pABUwIZkxDlFf66OIuqhpuNQQRNA8jFGiBfwM2baZBw4YZDiSCMki3XJGESO5GRsgJl5IykheqQM0gw7lt/WLf20j8QlO4ZLygEAqi8SnxQ95oW9h1p83sRymmuEVkI9MpLQAmBI/I1aS6I4mgjSkFsfAK0rYLielXWAEZBgzzoyDoDGmFkLmCH2KhKS8eJ8I62P/hkrzIwxoA67ZgWxpqjlBW/H8Aca1DGBSv7p/JWL1KrRNfpm7XIt+HmJ1+frnHDoyeU5OpAYqw1VystZMP7WMHTl7bcoJ76cHn1pkdL98JrSmd1w6pURHdSoQUXdMegDpeecT1wOtEnlEyLUtV09PXh/m0KAzUtO1a6+I3R2yXoPxzmG7BHBCm1aU6WH9lZWw8ZasGyH3p22UgdOnjPv+Y0ICVKVMtE6mpSmlHQkqJQQGax7+7VQn+7NlHD8T52YMEvnVv4mZyoMrLDHOKhSrBr8MEuhVd1tJl/XhaJmIlHIxwQggABJBJhwHmFDFgVUCA1JRluodRAkqh7qLM4nCBmQAx7UVdqG6H788UfzFgnGB/EgjSFMT0BF4iPZsR9pC6CSv8nYkeTYbxA3di2Asq4ttew89pB62ILYpQAStRPVGGJHyiOdkKIQPHWRZLQPUFE9kZQwAktCwQSYC+qjZQtjk6NiAiTsQtpnXHjOrdd+WLc3ss6opNRFO2AdGB9gZizMxRWoaDBIZYCK9MROxlxAM0Ea8zd9MCaYGlIdbz3jRY2mLxyEaEO0canS9AJQrbO602fP6P5xT2jLH9u8AjU2y1D/jSW0r1R5N0nKA0jZAxnB2pKXqMlje+q7H3Zo8tz1wq/jq5Bz3adLIz32wI26fcBU7T3q4dpOw1Dp6FA9POR6PfFI+wvNoW4femWyDr80VfIRm2sEORV5bX2VGz5AmdWqa8432zXny1+170iqeaVogAxVLhOt226ur/v7XqWYw3/q2OQ5SvnmZ9ny0Aq8H+nEdLpa9b56r1DSgC+vLxIBaYBHFcLCHkSasMmonqhMODsgNgjg6aefNkGJCsV3OHpQSyEMQI3KjAMD9Yw24fSocUgCAGt5MrmLCKChCiLluDeIazS5dwnpQV0ktnW0wdERKiYSCEmE9ERSATL6wiaG2WDPof4xDnJrsR+tu4uoC9PhOfpD8vIM0g71GVAisVkTHC28BoS+YBKMB+0CJsA8YUr0AXC4nR9tARVAmL89AAAPQUlEQVSesQMCmBcMAacYpgIMCynH36jC9IXTC2bBOmNCIKEZE2NBmiIpWWfWDgnInGGCSGTGyHpgq6Mx8BsAktcLIFGVGR8MhPmjcaAGM24AjerLnC7bRoXyf9+/Qz1eHqJ8h/fbDQKcNtU7laCyGe732gLS/enBWpEcoWynTY1qJmj6+L7m+15efGOJktJyCof5/eVBHdq/pXp2b6bHn5+vVZtxQnkBhWGYMbXjx1y8vItxn1m2Srt7Py1HclFXlhqyhQQqtH5llb6vp4zWrbR45V59+NEadbu1ibq2rauwrVt0fMIsZW35U840EtF9n7nyKo46X76jhK7ut9tZtpmvd8+w6Rx/IN1wYgAmNhdVFBBQIAIYKQQOJ6YOkoHPAC7qFv8j2ZBESCbqcfQBYXMdKc9Yt8+joqGaYQcDVAidPlGfsYuRLHxm1UdNph3axxOLbYddiYMFKYaTBlBh3wFOksVhPKiYVlI6QALQSHLqIdFwkvE5dh0FTy92L2NBinKmC2g4NgLQ2MZ8x7xgNpgAqO2ME4bI55bDDemLVoKzCKmGA4m+kJiMC60D1RQ1n/kyHiQ9zJL1ZG4wKObC2SmmCOuNpKU99gxGgdMIIMLosLGxqRmXdacT/bMfMAQ0JtaANUFzudRrX9yOZ16dO17TFn/k9XjGEmNl0iJVPylRAX8dikLKhzMD9V1SpNIt765hqEpihCa83kMxUSGa+dE6rd9ySGczck31MjI0UPVrl9Hg/i0VFlZCT7y0QKs3H/Z5a0RMWJC+/2KYmjRwVzGdOXna2uEepa3Y6q/KL6fyFdaoisoNv0sx1zZX+rZdOjp+ltJWb5Ut30+7muOkeuXVdPNXsnlICvA3MsnvQRdX/K9dgQtARYq2eKizUtK8H89Yq4RUbXGkoiLygk15cygzSEtPRSrLg3c3skSgWl9VRYP7X6u6dcrI4Tx//QjRQYcOJ2vG7DVasvoPJROo4GsbDEM9OzfUlLd6KTKi8MXXZ5as0vaOD8jmLOrdMFYvf0nKEnYFJcYoPylVRjZ2sZU8W3T4ohHgVK2Pxiixxy0eR14M1P9aXP3HJ34BqCu2rNE9bzyiwCJu8bNGEJcZqmbHyutodqCWnYxUhmvIkadh5uWbRyNly8TKHmBX0smzOp6cbh7r+HNgWjKyhGaN76OON188N3PrBvWw+wNK/YIABc8gM+wOlR7YzTxOSf9th9J/3qHQOlUUc0Mz5Z1LVcq3a+VMyVBYk+rK2n1YRkbhq1Iv9GmTom5srDpzxyoowfPrKIqB+h+n1//aBi8A9YFxT+i7TasuaSHKHC2j33dX0FkfwQweG0SoFS2wLj5qGLqvVzO9M6aHSvh4uXDGtj3a1vkB5f152mO3zhK5arZtsVJWr1fMdVfpj+EjFZwQr/ge7SSnTWe/W6djkz5Ww1WzdeilSUpdjCfZc7FHh6r61GeV2P0Wr4ymGKiXRE7FlX2sgAnUY6dPqMeoITpxpnBqm6/Vy8sJ1MktdZSd9jdetcirHmskavnChxUb4/uVFka+Q0ffnaWDT78rg8PQAgWgNl77uXb2elhxnVorvGFtpXy/WrHtW8mZkaPs3QeVvmOPak8fo+NT5+nwyOlSngeXtc1Q4tAuqvHOC7L50ECKgVqMvf/UCphA/fKnb/XCzDeUVeAdM/50kpUcpRNba8qRX5Rt6E9rBeoYUp3KJfXJ1LvVoJ7vd7NYTzoyMrX34ZFKmvZtoQweC6g7eg9X6Z63Krh8aaWuXqfS/bspZekanZzzlWpNGa38zHQFhkdo76AXlXfM/XI2rpuJvb2F6nw41uNF4K4zKAbqZex58SMeV8CWm5drvPbJRM1c9mkBk88QtxLi6g+0B1y4loXPONczcwvtXCdqU/qJOCXtrCZHvn/Xofi1F4ZUMTFCE8d0V6f2DS7pkNiZnaOdAx5Vyhdr3SSiMzhXzXYvM4P4QypV0O6BTyq8RlUFVY7X0ZGzFd6kpmpOf1lZ+w8ptFpF7X/yTZ1bsunicANsimrbWLVnvKbg0u43DnqaUzFQ/drp4kp+rIDtxJlTxuCxj2nnofM3teP9jQyNVKNqdXVlrUaqXr6K4iJjzXMim2xyOB1Ky0rXwZNHtO3ATq3fuVnHzpxQ/tkYndpeU3k53u/L9WM856sYhnkF57zpA3Vl08qF7sv1p528M6k68PxbOjVlkZT3l6fX5lRk6ybmu29yDx1X9p5jCi4bL1tokHL3nVRQmZIKjI9S1u6DCq6QaKas5ezlxcwEczgV3bGpak56RSHly/jlACsGqj87VVzHnxWwbd671Rj81mNKjIlX89qN1bbp9WpSo4FCgv0DHHHCf548rGUbVuiHddu08QebjhzOl4OjmktxGP012tBAu26+trpGv9BZwYE5ZvoQDISD6UtNDXJmZevwuGk6PuEz5R9PPR+sfKmFQP/4CCUM6KiqLz8ue4nC76vx1mQxUC91sYvre1sB29b9O408R76qlqmkqLCIS1IxXRvlirLsnGwdO5WslSv/1GvvLNfeI6kyXLJTfG2DzeFQncpxeuXZLmrdqpaCg2WGwRF5QkgaoVmX8/oBQgwzt+/RoTenK3neUikHsPoHWKc9V9E3NVflFx5S5JX1ZXdJYfOHpHwBlbA4wvYwIwg052VJlxqtUnAMrte2+DM+T3X8aYNoHDQs8l+JVCLKB1OIeONGjXxfbn654yr4HOtGVBShkITuUQgHtKKbiAZyjaklTplMGSKiiKyyCq9vJIKICC5vgsBKKiDzx7UQ8skPwfxW8ecqG2uNycJh7K7j8QpUnEn/qcVzbef0mXTN+/QXLVyyVX8cTtGZc1nKzMpTHhEPBNsH2BUeGqSSUSGqUzVB3bs00R23NVW4y6smCI0jxpKbDQjr+reIwOnU2bVbdGLGPKVt2KG8Y6lynsuQM89hqtoUW1CAAiLDFJgYpfAmtVS6f3eVbNvSLzXX0xr6AiohgQSAE75GSB9ERTYKACDcjFhQi9AgMv7mO7YLggTU1veAhHUC/ITv8TnPQHj8DVGbpovNZgKK/3neIhja43vqE9vKOKxkcOZlvYyKz+iHFDRSzwi3Yx6EIxLHS7wuWS4wHUIPXcdo9eX6uWlq5eebfVlzsfwf1vis/q06jN96hnQ1gErYHoU4X/4m0QCm7gpUwEhqIUkJVg4r7UBbhAiSV0omD59Z77FhLPRLojrjIYTSGjP/k4/LDzdWWHtGkD6hiozL9Y1zrDFtscbEHZOKSMgigsgK6Kdt6lhrZb1Rz9y7vwuoFuFmZuUq6XS6kpLO6WxattIzcpXvNBQdEayYqDAlJkaa7xcNDSn8nlTX1xEygYJvKrscBsMRDvZr7okk5Z1OUf7pVDmzcsyE76D4aAXGx6pE6QQFxsVesgQtOB5fQOVmAALNycxgQwgqJyYXDk9QPcHp5GISGI4EY+PJJiE2lvuHyB8lkJy/iTslJQugEI8K8XCLA8REtguxqGSlILlJlSNGl8BypCHB9xA8ccLEsdIHwenE+0IgECkZIwCM72CexP4SuI7UAgD8D0AhPKQrdRkzbUKYZJBAtOwfLzhm7DBeGBXtw6wYP/HGvKiZ58mjtd6sTuIBIGMuBLgTd0ycL/OD0K03xRHsTuoc4yaumDFZhfhbEgcAMrm9/A9TsjQBpBsaAuvLjRusO/NhX3iOOGPij0mGJy6YNSIzB5ASI01CBJlDrA/jghkwJ9aBzBnik/mcdWUuMDOyhYjXxqwjaYH+2CckP5/BANl3Yor/dqBeDpj+f3nGX6AyX4gU4iEgn+BugvlRtQAZAeYEvENIqGFoFmTTELhPkjTZNGRrIJmtXEtSsHiGnEjSvwAIge8QOYRIdgnB4fwPcUCgZNuQYULWCowRsNMO9UiVI4gdAoMwARIFoHKDBCBCuhJEj/SAIPmcoHRAydUySBLyUU+fPm0SNtebcNUKEpz2UFvJbiFZAe0AsJDZAjEDVsYBYyJjBUbB/6idFlDJcYUR8RkB9ayPJW3J1gFs1jjoC8nLWAEXfdAmn5PiBpiQbEg76sBMyX4hYwe/CeNDXSZjiGwcks0BO+mArDPSmbUkRZDP2R/S41BzSSBgLdgTmCMSHcDTHnvBmjFOGDlrTuZSMVD/Rq5wKUCFwFC72Gg2DE4PwbG5EDLcGw0D4gVEbDJpXSSeI4khbrg3F5SRr4nkgThRhVEDAQ3EhnQjOwUi5HM4P6oaRE5yMwQHQdIHUh9gkHECUMn+QKIg9VyBClFx1QuMhfHCcGibOUB0SCUAj01upanRHyl9SD+AAnj5G0lP+6T40Y6lhiNx0CCQZqwL40f1JhsHoLJ2pLeRIM860Q9MwbL7ST1DdYUx0a+Vv8r2o8GwBjAa5kXWjiW52UPGxdoxT/aJLB3yTVlb9ov1ZH2R8tab31knmC9mAr8BtnXvEuqxK1AZD9oF/VAXYNMmjAhGbZozf7fq+zfi4B/fdFFAtXIkAQQ2H0SGykauJOofoCLnlE1kcwECBEFOIzYVQEXVRCpB6DyL6ks7EBTggBtDNBAZEhnnB6lb/MYZg3Tm8jNAiLQk/xWVEAkA+FG/rGsy4fyoz6hmrkC1VF9AgYqH1IfIkMhIdNREkr8BHv+j0iKJGSvtMUdsXNR+1FKIHTWemxQAH4BnzoAeac5vxm8RP3NgvdAy+OFzzAEAR4GBkUoI6FFfySvFqYREBYCsLWo8TBBNAKkJUGEK3FaByk77rBGgYh48gwoP8+E3jA1JiXMIQKLWMge0I9aePcIpiu+BFDrGArNAPYbZwmAxd0hmRwsgHY69Y/3Zl2Kg/o1wR42FiMmlRIVyLXB9i+MjfVC94OrcTACHBzwABFWMzcWWRCUDfBApBA8xoBpiC5JIjgSFIJBQqF0QFiopoMOJgqSFwLBNsafoF6DAAKjL5Wm0DYMARACPG/wgNMACETMPgGDdKUxdgGDdRohThf4hShgDUgbphn2LKo4mAChRs7mwDOmJDccPzzBnGBfjoU9UUOxbwI4ty3oyJtYUgkbyMi8KTIK+IXKcNcyHAsiR1Ehi2sSOxUMNQFBR+QFsMCbGhQoM4HE0MWZMB/qEcaBxMGeYJ/uBiYK2wZpgdtAODJSxAW72w/IroN5SF+0DyQlzgOkh7VkLmC12NXsNfQBQJDcMvxiofyNQ/92mIQw4KjcMFJf/7hUoBuo/eP9xzCD94P7F5b97Bf4faDpNw01axy8AAAAASUVORK5CYII="/>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xdr:col>
      <xdr:colOff>0</xdr:colOff>
      <xdr:row>7</xdr:row>
      <xdr:rowOff>0</xdr:rowOff>
    </xdr:from>
    <xdr:ext cx="314325" cy="314325"/>
    <xdr:sp macro="" textlink="">
      <xdr:nvSpPr>
        <xdr:cNvPr id="2" name="Shape 3" descr="data:image/png;base64,iVBORw0KGgoAAAANSUhEUgAAAOoAAAAwCAYAAAAfMeYHAAAAAXNSR0IArs4c6QAAIABJREFUeF7tnQmcjeX7/z/nzGL2xSz2fZddVJSiiBBJ2aOQStL21b5J0qKyFFmSJaVSorKkhIQQZSdkX8aYYfblnOf/ej96OGfmnDOH77ffr9//O/frNa+ZOed+7vX6XNt9XfdjMwzDkB8l+VyKnE6nEmLi/Kh9sYozO0d5SWeUeyJJeckpcmblSnabAiJCFRRfUsGJcQqMi5U9OOiS2r3cyvkOp5KT03Xi5DkdP3VWySmZSk/PUWhosOJjw1QqIUqlS0UpIT5CwcGBl9uN+Vx+fr4OHz6ssmXLqkSJEh7bcjgc2r9/v3bs2KHTp0+rXLlyql+/vvnbU2G7Tp06pW3btungwYOKjo7WFVdcoerVqyswsPB4aX/Xrl06duyYqlatqmrVqhU5p9TUVG3fvl379u1TUFCQateurTp16igkJMTjs4yb8eTl5V34nucYE3O32+0++2ROS5cu1fXXX6/Q0FCvdbOzs7Vx40ZlZWVdqBMTE6MqVaooLi5ONpvN67P0kZycbI7zwIEDioiIUN26dVWzZk1zjv/0YvMXqHOWf6612zdq4vBXZZP3BbEm7EjL0KnPFilp/jJl7zkqx+k0ObKypXynWcUWHCB7eKgC46MUUruiEnveooQuN8se4pmg/92FhB2tXb9PUz5YpU3bj+p4cobSM3KUm+8U37HHQYF2hYcGKzE2TI1ql9Hd/Vro5puuuOyuMzIy9NVXX+nmm282CclTmTBhgt5++20dOXLEJHTAAJjeeOMNdejQodAjmzdv1tChQ/Xbb78pMzPTBGdiYqLuuecePfPMM4XAlJ6eroceekgff/yxHnnkEY0ePdrnfI4ePar77rtPq1atUlpamgmy2NhYderUyRxTfHx8oee//fZbDRo0SCkpKRe+CwgIMIH6wQcfqEmTJj77ZE5du3Y1x9iiRQuvdWFM7du3159//nmhDusFE3nhhRfUtm1br0xh586duv/++02gsy+sG3Pp1auXRo4caQL3n1z8AirSdOi4J7Vu5yZ9+vxUNa/d2Ouc8lPPKXnpKh0aPUnZWw/JZgT4NX+n8hTWsKoqvThMsTdcrcCYKL+eK6qSw2lo67Yjemvics1buFm5dvfx2G02E6TUK1RyctX++lp65vEOan5llUuWsL6AinYyY8YMk8ApEEpUVJSQZgAQgvzmm2/cCA8CbdWqlSmlAVB4eLhyc3OVk5OjsLAwE4SA2FWyAlSA99FHH+mxxx7Tm2++6XXJACaA+eGHH0zpRJuME0lGfxD666+/XkjqLVq0SP3799e5c+dUsmRJs3/mzv9XX321Vq9e7VHaMxAk3fDhw/Xuu+/qiSeeMEHjSTOgLvNv06aNKRFhfDzLmGFwMIVPP/1UjRsXps2TJ0+az6G1MC/WjWdYNzSd5557Tv/6178UHBxcFDn9r33vF1CXblihhyY+I6dhqEn1epr11LsqEVR4Umlbtmn/E28ofeU2GTn5yM1LnpgtNEBR7a5UjXHPK6SSZ/XP30azsvM0dtxSvTd7rU6cyZDhYTw1K8UpOixIG3ae8NgsM4iPClGfLo01ZmQ3lSjhvzrsC6h79uxRx44d9ccff5jE9corr5iq6datWzV16lS9//77qly5stuY4P6ffPKJCWpA165dO1P9ff755812atSoYaqQqIJWuRSgjho1ymwLUMJA6I/nx4wZo59++slUs5csWWKCz7VYQEVt/fDDD1WxYkVTdR48eLApZTdt2uQRQLQB6JgH47/uuuv0+eefmxqCp2IBld8wE9RepDFrQT+A8bvvviskVYcMGaIpU6aYoESrYN0BL1KYcZYvX95sj/X7p5YigZqbn6cuz/bTH8cOmnMIDwnTmEHPqH3zNhfnZEipK9dq7/0vKWfX8csCqPsCORVYJVZ1P35Hkc0aylaEjeNpcZPPZOj5V77S1HkbledJWv710M0tq6tO1Xi9M2vtef3XW3E61eHa6pr0Vm9VrIA9VPSWegMqkmDSpEkmgaG6IVmRZL4KAL7lllt04sQJPf7443rppZcuSADUOYgUUCE5AdilAhUp3rJlS1OlvuOOO0zCBpiUM2fOqHnz5qbN+uijj2rs2LEegYpGsHz5clO6ocp36dJFv/76q77//ntzfAUL6zBnzhw98MADF+zOZcuWeazLs65ARauw7HhU5rvvvtvULuivUaNGF7rC/qdv6tOPq0YAc7jqqqvM+b311lsmiP+ppUigfr5ykZ6YOsqNS3W6uq1G3fOkCVrKqc+/0b4HX5XjZNp/AKTWUhkKqhin6pOeU1yHG3yDqMDqZufkqe+gaVq4Yq9PkIaHBGncyK66s2sTNWr1qvafOOdznwJsNrVpXlkzJ/VXmdLnidhX8QZUCAo175133jG5+Lp160yV0Vf54osvTDsUYCN1rr32Wrfq3bt31/z5801iRI28VKD+8ssvJrNAleT5u+66y619CBnGgqPr999/9whUPkR6oZZSB+mPlAVg2LkFC4wFdRqw0h+/77zzTtNW9VS8ARW7GikJk4EBoupbZeXKlWabqPCM58Ybb3RrGsaDj4D+Z86cWdSW/q997xOoaZnp6v3K/dp1+A+3AUaGhmvO0++pboUaSlmxVrv6jJDjZPrfMAlDIVdUVJ1Pxiq8Xk2/2k9Lz9ZjT3+qqZ/9WiS446NDNffdfmrbpo5uuvUdfb/xvNbgszidur1dHX3w7gBFRXr2glrPewMqNh/ce/LkyaajZcOGDUV6RufOnWsSIIBGTUNNdi2ACDDdfvvtJpAvFahIQiQxUg6pjAPMtSDp+KxMmTKmtHT15Fqqr6sziWdR0Z999lmTKXkqqP+ovWfPnpUFKMC4e/duVapUqdAj3oCKFxxGhS2MjYvNaRVMgT59+pgM7uuvv3aTttSBWVrqMN//U4tPoC5au0zPfvCqMnOy3cbPZna+pp1e6/qgtt8+TBnrd0t+HfJczjIYCru6uhp+N1sBEecluLeSn+/UxKkr9Mxri5WZ6yiys5plozR78gDTUTRo2GzNnL9J+X7Y1XYZurdHM018s5cCArwfPXgDKo6MESNGmEQC4CBS7CRf5csvvzQlKkcJOE1uuOEGt+rdunUTdYYNG6bx48dfMlCxI2+99VbTmTVx4kRTlXQtOKrwKjds2FBbtmxx+84CKpoC9jZtIcGY41NPPeX1yIV+GC9aAOo00g3mhWPntdde8xuoMA6cb9ib06dPN9fJKnivUeUZD8wOz7BrAaTsA/PFQ/1PLV6Bmp6VoRFTRmrZxpVez6fmhd6gjClfyyb/PLuXvwiGSj92p6q9OkI2H2dev28/qs5939chUwX3XRpWi9M3nwxVuXLnVbLs7DyNevNbvTlllXL+OkLy1UJ0WLAmv9ZdPbpd6XV9fDmTIEiIBA8ndhPOG0AIiHF0FAQuNipHJKh5Dz74oOl8wnsJAaK2AlyeRW1E1bOKv84kziZx5mDjAXpUyISEBFPCAgTax95DOuJcci0WULFR+ZvxId3QAACgp7NRPK6o0Xv37jWBiQmwZs0ac/wcT8G86N+1uEpUxsQZLefE2Pio3Hh0Ubk5H7UKzqqbbrrJdFoNGDDABCXjZN04U73mmmtM+3jcuHEm0/inFq9A3bx3q/qNeVA5ebmFxo7wrH3KoRHf5cju9MOrghteDhn2fAVEhpsBD46zmbI58Qv7d9gcEB+hWh+9qpLtrvO4lhDUbX0n66sVu4u0k0vFhGrh7MFq3vSid5RGz6RkqHOv9/Tz78eK3C9m3fqqyvpk6j1KiI/0WN8XUCEcnBwQX6lSpdSvXz9TGv3888+magvx4eiwCoQFoc2ePdtUKTt37mzaZRA6dQ8dOmQSPkBxVRtdgYpkgSGwVnhA6c9yGNEPoMJRBcMAmD179jS9qfSJ/YfajSp55ZVXegUqXlcCLHAkMa8VK1aYARMFC0dPMB5PBSDh9aZ/T0Bl7QA0x0e0z/xRn3v06GGq7Zzhuq4bZgEApT6SF1uc9cJDjUMJxrB48eL/e15fNvLRSc/r63XLPS5kcL6hF5flqExy0fqurUSAQupXVEKPW5TQ6VoFl4k0PaZ5KTlKXrpOpz5apMxf98uZnlMEwAzF9W2nmpNeVEBEeKFxLV6+XR37vC/DZZM8DR6ADejeVBPG3KnwsMJHTAu+2aJuA2fI8MPTHGA4Nee9fup5mzvhWv0WFfAAAFD7AFPBgj1IIIGrLYikBUDYcAUDygAvkg4p5kqorkClDyt6B4dPQVWQSCrAg72KpHItnDGiAbz44ouFgipcJSpA5XgIJoN0RtKhPbgWVGSYDN5gvMlNmza98DWqKios88Dmdo2Gcj1HZR7WGvA3zACHmyemgDoPU0RlL7hugBcPOme5/+QIJY8Sdfufu9Xl2bs8HosAzasO5uvutXkKuRgx5hHQtphAVXnjcSV0rKcgLZTSV0gOzisNKSBWCrtOjpDeSllzXAeeels5O476BKs9NkT1f5ihyEZ13PrLzslX++4TtHLToSIlYUhwgN567lbdN7CVR2s0IzNX5es9o9RszoGLLnUrl9SWVc+YUU0FS1FABQzYldh+SEaICJAR1IAnEnuwYIGIUT+RbACLgoMHGxIJVDDMryBQrfYsoOLMcS2EGnK+CBNBPaXABFBPUWk9eacXLlxoSvvIyEgT5KixgAYHD0BYv369GeZoFcseZmzTpk0zbUir4LRC6mG7A2RX7QCgtm7d2i0yCdOBCC7GjIbgLVwRyfnkk0+KsVqhjkQmwXgYO2bEP7kUAmq+w2EGN3y3aaXHcQc5pH4bctVqr8On/yiocpxqzRqlmAbJ0tHHpbw9ks2TBI6RyozWuQMNtGfgaGVvA6yeiyGnyjzaS9XHPuVWYeny7erz4Bwln3N3enlqJTEmTHMm9FHbGy/aMQXr3XLHRC1es8+/fcvP1/zp96hb58IRMUUBlQ4AJ+d4qLzHjx83CRrV0ltsMM8AIA76sVtRLzmq8Xa8g8qMqsj5q2tBehB6B7gKFhgA6ivns9iXnK9yZuktlhaJhZQHNKjfSF8824wP6clnqLNWQU2lPqBivq42rGVz812DBg3cGA/zhlFZsb7UwU7FnnfVIrxtHABFhUeyclwEQyxoB/u36f/ztQoBdev+HRo89nGdTD0twusKcqjYTENPL8tRfJp3tTcgJkRV331CiTfskC35NckoyrlTQoobpvSTPfR7h2FynroYdH1xSQzZE8JV7uE+qvT00AsfO5xOvTJ2iUaOW+45DLDAmnZtXUuzp9ytiHDvMcUrVu9Whz5T/HIq0XzHVjX01dz7FFBAXfYHqP/zW17c4//FFXADqtNw6pPlX+qn7b/oisq1NG/lQh1PPuk2r9onHXrqu1x5D/YxlHBvB9Uc3US2Y/dJxsVAbZ8LZARJ5Sfr1HcJ2jPgeSnnL0YQIAWWi1Fsxxaq+Mi9Cq1eye18lAikPkM+1NKf9hZ5bkr/9arE6bbOFyNXPI3pVFKaZny6QbmOom1wnq+UEK7vFwxXtSruXspioP5fhMQ/c8xuQDVkKDcvT0GBgVr121oNfPNRN4lq2KTeG3N18w7vaq+9VJia/TpdQZn3Spk/nZ81HhxvNI9pdz6hRrLFKS9usXYNmqaUxWsUXL6kyg7ro/jb2imsWiXJg4Pnz0PJatNtgg4cO1v0CjucmvbmnapVPVFOh6HAQLtIe7PbJKdTsgfY5HCcz6Z5a/IKLfphl1/gLxkdqjnje6tD23puYygGatFbUlzDvxXw6Ezy5vV12KXXF2ardIpn1GFDln/2HlV5tLR0qLdpk2Y7ArXyj3Kqlpiq6rHuYErJDdOYH27RnY03qHGpQyKQQJH9dXxlB+UcPaVyQ/oqKL5w6Jnr1Nb/elAtO70thx+BCjx3Td1Satu6rn5ctUf3D2mtWXN+Usvm1fT5t1t1R+cG+nDuOk2ZcJc69ZqkDD8laqDdplEjOmjEsLZuMcDFQPWPCItrFb0CHoF64PhB3fSvO2QvkBJGc9M/zpLdi0PUFhagBis/VGT0UClrtZw2m+b/Vl2/HUpQcJBDdzbdo9rx51Xh9PwQvb6yvZburK+SYRl6uu0iXVvhD9mCqsqovFS2kKp+SbPJM3/S/f/6VAr0L+iCQIe219fRshW79NhDbTV56o9q3bKm5izarLu6NtakGWs0b+Ygtb/jPeX7iDpyW1qnU8P6t9CbL3dXcPDFcRQDtWgCLK7h3woUAirSdOSssZrz/fxCLURmGZo4P9urfRpSr5LqLxqpEmebKdvp1Nc7qmjTn6VM1ZISGpSvO6/crfIxmRr/8436/NfmsttRuKVy0SkadcsXqpeYLpX7QIrt5tcMRjw3X29MW+0XqGmwYdU4tb3BA1AXbtZdt10mUA1Dfbs20aQ3e7g5qYqB6tcWFlfyYwUKAfVI0nH1GnWfTqScKvR4uVSnRi/KuWBSFqwQ26mlar13i5ynu2jZnopat7+MDAxblxJRIlfH0itr7eE6FwDM19SLjzinN7ouUL0rHpYSCOcqOuppyLBZmjJ/sx9TNTtRm6bl1Oa62lq1Zq8GDrxeH89do2uaVdOCxVvVtVMDzfl4vSa83VcdUX3z/XMm0Xm3dlfog3F9FB198SqRYqD6ty3FtYpeAXdnkmFo7vdfaPTH45XrIXSwepJTzy3xBlRD8b1vVtVX62rVxhe0YleFQr07HDatWVdOv+4oo+rXhKtEeGF1NT4iXWMHX6E6dQkKLxqo/YfM0KxF7mlX3qYd7HTqy5mDFBsdqnyHoaDgAOXnORQQYFNevtMMWsjLc5oOppfGLtWqjRev/ChqKTu3qa2ZE/sqNubiwbm/QHWNsCnYD99Z55e+6hU1Pn+//zv74IyUufi628jfcf631XMDKoH4T04dpSUbV3i8F6lIoPa5WY5HmumjpW/LJvdIHVTcVT+V19otZZTntCk01KYqjcMUHusOVsILB3W6XoM6t/ZrQ0e9vkivTlihTKSfD1zbnE51blNXNSvHmefDvgpyNDk1U58v/l3n/IhQCjIM3dvnKo15qdslqb4EFpBaRbwqB/DE+1qXj/EdUT6E5BGAT2wq0UJcAAbBc/hPvO9/shAdRR+E2xXMzgHAhPetXbvWjA5yjUMuagzMhSgj4nuZJ2lnXCr2dxSCRgiNpI/SpUv73cWsWbPMy8+IcioYhsjtFsQ8E9b5v3VdixtQ9xzZp56j7hN5qJ6KL9WX2Hx7z7aKHtFeH3/znGy2i0BFkq7fUFYrfykrwwW/4VF2VWsS6iZZCRq4/7YbdVd798RobyuedSpZ67ee0Ljpq7R640GdScuW4QGI0SEBWjzvAV3TzD2P01u7p89kqEO3cdq4J8lzFcMwr3BpdkVZDRt8g268qpLC4mPcwi59SVS+Iw2MIHLC5UjYhqAJMAeMROAQdwtwSWgms4MQOtLGCIcj/K6oi8r8plLJ7J8UMG564EoWUt4ohCoS1sfFZhAzF6URrkegu7+FkEEC4QnZ4x4lIo5IKSPMkIgikra9hf6RfkbaGpk9/hQSC1hX4ou5CsbfQjIC83vvvffM0EfXwmfcEEGeK1fRwDRJePcVPVawX8I+YU4DBw70d0hu9dyAOn7+VI1bME12F5C51vbmTLLJ0J6y8Uq6vpl6vDxA7310lwIDzwe8cz658dfSWvlLOeU5C8fDhoXZVOOacAWHnP8uJDhII3p3VKeW3i9Qcx3TwdcmK3PXH0p84C7tt0dq+uyfNffLTUrLJTXnouRs0bSSGepXOtH/S9OGP/mZxs/62X1hyTyxGep84xUaOriV6kXbdGbGXAWEh6vyM8MUEOafjQrXJ3YWIuCKFQiYzYdgyRwBwBAzgfZIMwiJoHjifwmhg+j5m3hhwuK4JoX/uQaF+lzkRZge9xsVTJkDjEhH+uLWP+KDIUAAQewryeeEJhIGSF4o8bHc4wTTIFwRacVvxoF0tS4jIwGeUEW+c73RgfxYpCnzIVWOGySIbwb8jAEAENPLPPieIH0C+0lZg2EQ2E+QPpk+MDASzpHoFSq4m1fMm/EwBtpjTmgf1o0U3OXEmjBnEhzQDghtZI0IY2TtYEKEFRKjTD0YIuGahGgSU816sNaMmVDPpKQkMz2P/WBMhGai7XBrB1KY8EvCKG+77TYz/Y72GVtRV6gWRPMFoJLO1mp4F51JT/WKeFTCDwocz+Ar2lempDZVLq+g4CA98v5z+uz7J5WccsRs5/dt8Vq2qpJyPYDU6igs3K7qzc5L1rjoCE18+C5VLVfKr3uJjk/5THuHvCB7eLDi72yn0oN66mCJGI2btlpLV+3RiZQMOWVTTHiwhvS6Sn17XKUa1Uv5vKQsJzdfv289okef/1I/bf4r0N8wFBcVojZXV9XwwderYZRTJ2ct0IkZX8p5JlOlH7pT1d94SjaX+4m9SVQ2EonEhpNeZRViUJE8SFVAw80FEBcEyCVmxNsCKgiRNDKkBkQPwRM4D2gXLFhgEiMB6HB8Pvvss89Ur975YAykAVKK6zORZhAPjIGbEbgKBa7P3+SkUhdVkL4hWpgKnwNC4och9pdfftmcCwyFRHCC21E5AYl1BSfqPbcjQtwE3AMEkhFgVBAs3zVr1uxCBguETXI8Kj9MAoAAcmKErXkBwHnz5plxxFZB7QV0ZCSxNmTvwEQI+iduGWCxplxZgxRnHWE2JDOgRdSqVcu8WA0VGJCRk0vf5PeSvICGg0ZBzDBXupA6xz6RyEC8M8z03nvvNeuQ+YSazAVsrCHMirUhS4d6l6pCXwDq/FVf619TRirAw9mptRAOm/T6oosBD4B0f+mS2lKprBx2uwynU12G9lR47Rx9teQNbd5cTj+sq6D8Ap5fT5wgKjZAVZuGqWWjampVua4OH0nVPf1aKDbWd1ZD2oat+q1FP8m89NBQQGyYIlrWU+nhA3QqoYJmz9+oDz5aq6T0XNPmTYgJ1Y1XV9ND97cxb3awW2dHkhmV9OvmQ3p93FL9+MsBJaflmCCJCQlSr9saa3DfFiqXmaykSbN17odNcpw8JzG3QLsqjR6qCo/f4ybFvQEVLg0xwbVdU8CQJhAyuZYACcIHtKjEXJNC2heECZAgFrgzwAYoJECj9kGUED4cvG/fviYo+RviYC5k5SAdAQrjoD4qIjYpKh/qH2omDAGQU5+rXSA8PgMISA1uUqB/CJ0rSCFigEigf+/evU21nP4prAPMBKaCpOamQ9LcuNHBSjODacAQKMwJ7YH8Utp79dVXzbaQWDyHLc//SPaHH374AjkxDvqgb1RNzAQkMQwREDI/gA4TgJmRsI8ZgbSHKaAxAEiujwFQBO2TNcR4YQIAE4kKMHkWJsv+kHROhhDpfqw1aXN8jknD2vI/40TTsBL+L9WhZgKVjJl+ox/Q5n3bFBxUQlk5noLiz9Nkr015ar893zz7PJIQpV+qVlC+Sw5oZMkoDXv/cT33+luaPd+mHMKZ/CmGlFgqUAtmDtFb437U59/8riqlok31smunRqpaOd6jcyn74FFtbXOPcva7xyQbIYZiO7ZUuaF9lVKqgt6bs05fLt2mA0dTTRsW9bX9DXX0wMBWatq4kvbtP6X3Z6zWJws3KzMfv5ShsvHhatuyhh66u6WqGOk6MfUTJc//XsZZ8vsuqtWBcVGqOWeUSrZv5TbToiQqwAQAVkECQEwQANkrEDfcH6BCoNwMSCoXRIiqDDFBsEgsSw2Es/M3RILkoh4Sg7oAD/sNiYV0pABUwIZkxDlFf66OIuqhpuNQQRNA8jFGiBfwM2baZBw4YZDiSCMki3XJGESO5GRsgJl5IykheqQM0gw7lt/WLf20j8QlO4ZLygEAqi8SnxQ95oW9h1p83sRymmuEVkI9MpLQAmBI/I1aS6I4mgjSkFsfAK0rYLielXWAEZBgzzoyDoDGmFkLmCH2KhKS8eJ8I62P/hkrzIwxoA67ZgWxpqjlBW/H8Aca1DGBSv7p/JWL1KrRNfpm7XIt+HmJ1+frnHDoyeU5OpAYqw1VystZMP7WMHTl7bcoJ76cHn1pkdL98JrSmd1w6pURHdSoQUXdMegDpeecT1wOtEnlEyLUtV09PXh/m0KAzUtO1a6+I3R2yXoPxzmG7BHBCm1aU6WH9lZWw8ZasGyH3p22UgdOnjPv+Y0ICVKVMtE6mpSmlHQkqJQQGax7+7VQn+7NlHD8T52YMEvnVv4mZyoMrLDHOKhSrBr8MEuhVd1tJl/XhaJmIlHIxwQggABJBJhwHmFDFgVUCA1JRluodRAkqh7qLM4nCBmQAx7UVdqG6H788UfzFgnGB/EgjSFMT0BF4iPZsR9pC6CSv8nYkeTYbxA3di2Asq4ttew89pB62ILYpQAStRPVGGJHyiOdkKIQPHWRZLQPUFE9kZQwAktCwQSYC+qjZQtjk6NiAiTsQtpnXHjOrdd+WLc3ss6opNRFO2AdGB9gZizMxRWoaDBIZYCK9MROxlxAM0Ea8zd9MCaYGlIdbz3jRY2mLxyEaEO0canS9AJQrbO602fP6P5xT2jLH9u8AjU2y1D/jSW0r1R5N0nKA0jZAxnB2pKXqMlje+q7H3Zo8tz1wq/jq5Bz3adLIz32wI26fcBU7T3q4dpOw1Dp6FA9POR6PfFI+wvNoW4femWyDr80VfIRm2sEORV5bX2VGz5AmdWqa8432zXny1+170iqeaVogAxVLhOt226ur/v7XqWYw3/q2OQ5SvnmZ9ny0Aq8H+nEdLpa9b56r1DSgC+vLxIBaYBHFcLCHkSasMmonqhMODsgNgjg6aefNkGJCsV3OHpQSyEMQI3KjAMD9Yw24fSocUgCAGt5MrmLCKChCiLluDeIazS5dwnpQV0ktnW0wdERKiYSCEmE9ERSATL6wiaG2WDPof4xDnJrsR+tu4uoC9PhOfpD8vIM0g71GVAisVkTHC28BoS+YBKMB+0CJsA8YUr0AXC4nR9tARVAmL89AAAPQUlEQVSesQMCmBcMAacYpgIMCynH36jC9IXTC2bBOmNCIKEZE2NBmiIpWWfWDgnInGGCSGTGyHpgq6Mx8BsAktcLIFGVGR8MhPmjcaAGM24AjerLnC7bRoXyf9+/Qz1eHqJ8h/fbDQKcNtU7laCyGe732gLS/enBWpEcoWynTY1qJmj6+L7m+15efGOJktJyCof5/eVBHdq/pXp2b6bHn5+vVZtxQnkBhWGYMbXjx1y8vItxn1m2Srt7Py1HclFXlhqyhQQqtH5llb6vp4zWrbR45V59+NEadbu1ibq2rauwrVt0fMIsZW35U840EtF9n7nyKo46X76jhK7ut9tZtpmvd8+w6Rx/IN1wYgAmNhdVFBBQIAIYKQQOJ6YOkoHPAC7qFv8j2ZBESCbqcfQBYXMdKc9Yt8+joqGaYQcDVAidPlGfsYuRLHxm1UdNph3axxOLbYddiYMFKYaTBlBh3wFOksVhPKiYVlI6QALQSHLqIdFwkvE5dh0FTy92L2NBinKmC2g4NgLQ2MZ8x7xgNpgAqO2ME4bI55bDDemLVoKzCKmGA4m+kJiMC60D1RQ1n/kyHiQ9zJL1ZG4wKObC2SmmCOuNpKU99gxGgdMIIMLosLGxqRmXdacT/bMfMAQ0JtaANUFzudRrX9yOZ16dO17TFn/k9XjGEmNl0iJVPylRAX8dikLKhzMD9V1SpNIt765hqEpihCa83kMxUSGa+dE6rd9ySGczck31MjI0UPVrl9Hg/i0VFlZCT7y0QKs3H/Z5a0RMWJC+/2KYmjRwVzGdOXna2uEepa3Y6q/KL6fyFdaoisoNv0sx1zZX+rZdOjp+ltJWb5Ut30+7muOkeuXVdPNXsnlICvA3MsnvQRdX/K9dgQtARYq2eKizUtK8H89Yq4RUbXGkoiLygk15cygzSEtPRSrLg3c3skSgWl9VRYP7X6u6dcrI4Tx//QjRQYcOJ2vG7DVasvoPJROo4GsbDEM9OzfUlLd6KTKi8MXXZ5as0vaOD8jmLOrdMFYvf0nKEnYFJcYoPylVRjZ2sZU8W3T4ohHgVK2Pxiixxy0eR14M1P9aXP3HJ34BqCu2rNE9bzyiwCJu8bNGEJcZqmbHyutodqCWnYxUhmvIkadh5uWbRyNly8TKHmBX0smzOp6cbh7r+HNgWjKyhGaN76OON188N3PrBvWw+wNK/YIABc8gM+wOlR7YzTxOSf9th9J/3qHQOlUUc0Mz5Z1LVcq3a+VMyVBYk+rK2n1YRkbhq1Iv9GmTom5srDpzxyoowfPrKIqB+h+n1//aBi8A9YFxT+i7TasuaSHKHC2j33dX0FkfwQweG0SoFS2wLj5qGLqvVzO9M6aHSvh4uXDGtj3a1vkB5f152mO3zhK5arZtsVJWr1fMdVfpj+EjFZwQr/ge7SSnTWe/W6djkz5Ww1WzdeilSUpdjCfZc7FHh6r61GeV2P0Wr4ymGKiXRE7FlX2sgAnUY6dPqMeoITpxpnBqm6/Vy8sJ1MktdZSd9jdetcirHmskavnChxUb4/uVFka+Q0ffnaWDT78rg8PQAgWgNl77uXb2elhxnVorvGFtpXy/WrHtW8mZkaPs3QeVvmOPak8fo+NT5+nwyOlSngeXtc1Q4tAuqvHOC7L50ECKgVqMvf/UCphA/fKnb/XCzDeUVeAdM/50kpUcpRNba8qRX5Rt6E9rBeoYUp3KJfXJ1LvVoJ7vd7NYTzoyMrX34ZFKmvZtoQweC6g7eg9X6Z63Krh8aaWuXqfS/bspZekanZzzlWpNGa38zHQFhkdo76AXlXfM/XI2rpuJvb2F6nw41uNF4K4zKAbqZex58SMeV8CWm5drvPbJRM1c9mkBk88QtxLi6g+0B1y4loXPONczcwvtXCdqU/qJOCXtrCZHvn/Xofi1F4ZUMTFCE8d0V6f2DS7pkNiZnaOdAx5Vyhdr3SSiMzhXzXYvM4P4QypV0O6BTyq8RlUFVY7X0ZGzFd6kpmpOf1lZ+w8ptFpF7X/yTZ1bsunicANsimrbWLVnvKbg0u43DnqaUzFQ/drp4kp+rIDtxJlTxuCxj2nnofM3teP9jQyNVKNqdXVlrUaqXr6K4iJjzXMim2xyOB1Ky0rXwZNHtO3ATq3fuVnHzpxQ/tkYndpeU3k53u/L9WM856sYhnkF57zpA3Vl08qF7sv1p528M6k68PxbOjVlkZT3l6fX5lRk6ybmu29yDx1X9p5jCi4bL1tokHL3nVRQmZIKjI9S1u6DCq6QaKas5ezlxcwEczgV3bGpak56RSHly/jlACsGqj87VVzHnxWwbd671Rj81mNKjIlX89qN1bbp9WpSo4FCgv0DHHHCf548rGUbVuiHddu08QebjhzOl4OjmktxGP012tBAu26+trpGv9BZwYE5ZvoQDISD6UtNDXJmZevwuGk6PuEz5R9PPR+sfKmFQP/4CCUM6KiqLz8ue4nC76vx1mQxUC91sYvre1sB29b9O408R76qlqmkqLCIS1IxXRvlirLsnGwdO5WslSv/1GvvLNfeI6kyXLJTfG2DzeFQncpxeuXZLmrdqpaCg2WGwRF5QkgaoVmX8/oBQgwzt+/RoTenK3neUikHsPoHWKc9V9E3NVflFx5S5JX1ZXdJYfOHpHwBlbA4wvYwIwg052VJlxqtUnAMrte2+DM+T3X8aYNoHDQs8l+JVCLKB1OIeONGjXxfbn654yr4HOtGVBShkITuUQgHtKKbiAZyjaklTplMGSKiiKyyCq9vJIKICC5vgsBKKiDzx7UQ8skPwfxW8ecqG2uNycJh7K7j8QpUnEn/qcVzbef0mXTN+/QXLVyyVX8cTtGZc1nKzMpTHhEPBNsH2BUeGqSSUSGqUzVB3bs00R23NVW4y6smCI0jxpKbDQjr+reIwOnU2bVbdGLGPKVt2KG8Y6lynsuQM89hqtoUW1CAAiLDFJgYpfAmtVS6f3eVbNvSLzXX0xr6AiohgQSAE75GSB9ERTYKACDcjFhQi9AgMv7mO7YLggTU1veAhHUC/ITv8TnPQHj8DVGbpovNZgKK/3neIhja43vqE9vKOKxkcOZlvYyKz+iHFDRSzwi3Yx6EIxLHS7wuWS4wHUIPXcdo9eX6uWlq5eebfVlzsfwf1vis/q06jN96hnQ1gErYHoU4X/4m0QCm7gpUwEhqIUkJVg4r7UBbhAiSV0omD59Z77FhLPRLojrjIYTSGjP/k4/LDzdWWHtGkD6hiozL9Y1zrDFtscbEHZOKSMgigsgK6Kdt6lhrZb1Rz9y7vwuoFuFmZuUq6XS6kpLO6WxattIzcpXvNBQdEayYqDAlJkaa7xcNDSn8nlTX1xEygYJvKrscBsMRDvZr7okk5Z1OUf7pVDmzcsyE76D4aAXGx6pE6QQFxsVesgQtOB5fQOVmAALNycxgQwgqJyYXDk9QPcHp5GISGI4EY+PJJiE2lvuHyB8lkJy/iTslJQugEI8K8XCLA8REtguxqGSlILlJlSNGl8BypCHB9xA8ccLEsdIHwenE+0IgECkZIwCM72CexP4SuI7UAgD8D0AhPKQrdRkzbUKYZJBAtOwfLzhm7DBeGBXtw6wYP/HGvKiZ58mjtd6sTuIBIGMuBLgTd0ycL/OD0K03xRHsTuoc4yaumDFZhfhbEgcAMrm9/A9TsjQBpBsaAuvLjRusO/NhX3iOOGPij0mGJy6YNSIzB5ASI01CBJlDrA/jghkwJ9aBzBnik/mcdWUuMDOyhYjXxqwjaYH+2CckP5/BANl3Yor/dqBeDpj+f3nGX6AyX4gU4iEgn+BugvlRtQAZAeYEvENIqGFoFmTTELhPkjTZNGRrIJmtXEtSsHiGnEjSvwAIge8QOYRIdgnB4fwPcUCgZNuQYULWCowRsNMO9UiVI4gdAoMwARIFoHKDBCBCuhJEj/SAIPmcoHRAydUySBLyUU+fPm0SNtebcNUKEpz2UFvJbiFZAe0AsJDZAjEDVsYBYyJjBUbB/6idFlDJcYUR8RkB9ayPJW3J1gFs1jjoC8nLWAEXfdAmn5PiBpiQbEg76sBMyX4hYwe/CeNDXSZjiGwcks0BO+mArDPSmbUkRZDP2R/S41BzSSBgLdgTmCMSHcDTHnvBmjFOGDlrTuZSMVD/Rq5wKUCFwFC72Gg2DE4PwbG5EDLcGw0D4gVEbDJpXSSeI4khbrg3F5SRr4nkgThRhVEDAQ3EhnQjOwUi5HM4P6oaRE5yMwQHQdIHUh9gkHECUMn+QKIg9VyBClFx1QuMhfHCcGibOUB0SCUAj01upanRHyl9SD+AAnj5G0lP+6T40Y6lhiNx0CCQZqwL40f1JhsHoLJ2pLeRIM860Q9MwbL7ST1DdYUx0a+Vv8r2o8GwBjAa5kXWjiW52UPGxdoxT/aJLB3yTVlb9ov1ZH2R8tab31knmC9mAr8BtnXvEuqxK1AZD9oF/VAXYNMmjAhGbZozf7fq+zfi4B/fdFFAtXIkAQQ2H0SGykauJOofoCLnlE1kcwECBEFOIzYVQEXVRCpB6DyL6ks7EBTggBtDNBAZEhnnB6lb/MYZg3Tm8jNAiLQk/xWVEAkA+FG/rGsy4fyoz6hmrkC1VF9AgYqH1IfIkMhIdNREkr8BHv+j0iKJGSvtMUdsXNR+1FKIHTWemxQAH4BnzoAeac5vxm8RP3NgvdAy+OFzzAEAR4GBkUoI6FFfySvFqYREBYCsLWo8TBBNAKkJUGEK3FaByk77rBGgYh48gwoP8+E3jA1JiXMIQKLWMge0I9aePcIpiu+BFDrGArNAPYbZwmAxd0hmRwsgHY69Y/3Zl2Kg/o1wR42FiMmlRIVyLXB9i+MjfVC94OrcTACHBzwABFWMzcWWRCUDfBApBA8xoBpiC5JIjgSFIJBQqF0QFiopoMOJgqSFwLBNsafoF6DAAKjL5Wm0DYMARACPG/wgNMACETMPgGDdKUxdgGDdRohThf4hShgDUgbphn2LKo4mAChRs7mwDOmJDccPzzBnGBfjoU9UUOxbwI4ty3oyJtYUgkbyMi8KTIK+IXKcNcyHAsiR1Ehi2sSOxUMNQFBR+QFsMCbGhQoM4HE0MWZMB/qEcaBxMGeYJ/uBiYK2wZpgdtAODJSxAW72w/IroN5SF+0DyQlzgOkh7VkLmC12NXsNfQBQJDcMvxiofyNQ/92mIQw4KjcMFJf/7hUoBuo/eP9xzCD94P7F5b97Bf4faDpNw01axy8AAAAASUVORK5CYII="/>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xdr:col>
      <xdr:colOff>0</xdr:colOff>
      <xdr:row>7</xdr:row>
      <xdr:rowOff>0</xdr:rowOff>
    </xdr:from>
    <xdr:ext cx="314325" cy="314325"/>
    <xdr:sp macro="" textlink="">
      <xdr:nvSpPr>
        <xdr:cNvPr id="4" name="Shape 3" descr="data:image/png;base64,iVBORw0KGgoAAAANSUhEUgAAAOoAAAAwCAYAAAAfMeYHAAAAAXNSR0IArs4c6QAAIABJREFUeF7tnQmcjeX7/z/nzGL2xSz2fZddVJSiiBBJ2aOQStL21b5J0qKyFFmSJaVSorKkhIQQZSdkX8aYYfblnOf/ej96OGfmnDOH77ffr9//O/frNa+ZOed+7vX6XNt9XfdjMwzDkB8l+VyKnE6nEmLi/Kh9sYozO0d5SWeUeyJJeckpcmblSnabAiJCFRRfUsGJcQqMi5U9OOiS2r3cyvkOp5KT03Xi5DkdP3VWySmZSk/PUWhosOJjw1QqIUqlS0UpIT5CwcGBl9uN+Vx+fr4OHz6ssmXLqkSJEh7bcjgc2r9/v3bs2KHTp0+rXLlyql+/vvnbU2G7Tp06pW3btungwYOKjo7WFVdcoerVqyswsPB4aX/Xrl06duyYqlatqmrVqhU5p9TUVG3fvl379u1TUFCQateurTp16igkJMTjs4yb8eTl5V34nucYE3O32+0++2ROS5cu1fXXX6/Q0FCvdbOzs7Vx40ZlZWVdqBMTE6MqVaooLi5ONpvN67P0kZycbI7zwIEDioiIUN26dVWzZk1zjv/0YvMXqHOWf6612zdq4vBXZZP3BbEm7EjL0KnPFilp/jJl7zkqx+k0ObKypXynWcUWHCB7eKgC46MUUruiEnveooQuN8se4pmg/92FhB2tXb9PUz5YpU3bj+p4cobSM3KUm+8U37HHQYF2hYcGKzE2TI1ql9Hd/Vro5puuuOyuMzIy9NVXX+nmm282CclTmTBhgt5++20dOXLEJHTAAJjeeOMNdejQodAjmzdv1tChQ/Xbb78pMzPTBGdiYqLuuecePfPMM4XAlJ6eroceekgff/yxHnnkEY0ePdrnfI4ePar77rtPq1atUlpamgmy2NhYderUyRxTfHx8oee//fZbDRo0SCkpKRe+CwgIMIH6wQcfqEmTJj77ZE5du3Y1x9iiRQuvdWFM7du3159//nmhDusFE3nhhRfUtm1br0xh586duv/++02gsy+sG3Pp1auXRo4caQL3n1z8AirSdOi4J7Vu5yZ9+vxUNa/d2Ouc8lPPKXnpKh0aPUnZWw/JZgT4NX+n8hTWsKoqvThMsTdcrcCYKL+eK6qSw2lo67Yjemvics1buFm5dvfx2G02E6TUK1RyctX++lp65vEOan5llUuWsL6AinYyY8YMk8ApEEpUVJSQZgAQgvzmm2/cCA8CbdWqlSmlAVB4eLhyc3OVk5OjsLAwE4SA2FWyAlSA99FHH+mxxx7Tm2++6XXJACaA+eGHH0zpRJuME0lGfxD666+/XkjqLVq0SP3799e5c+dUsmRJs3/mzv9XX321Vq9e7VHaMxAk3fDhw/Xuu+/qiSeeMEHjSTOgLvNv06aNKRFhfDzLmGFwMIVPP/1UjRsXps2TJ0+az6G1MC/WjWdYNzSd5557Tv/6178UHBxcFDn9r33vF1CXblihhyY+I6dhqEn1epr11LsqEVR4Umlbtmn/E28ofeU2GTn5yM1LnpgtNEBR7a5UjXHPK6SSZ/XP30azsvM0dtxSvTd7rU6cyZDhYTw1K8UpOixIG3ae8NgsM4iPClGfLo01ZmQ3lSjhvzrsC6h79uxRx44d9ccff5jE9corr5iq6datWzV16lS9//77qly5stuY4P6ffPKJCWpA165dO1P9ff755812atSoYaqQqIJWuRSgjho1ymwLUMJA6I/nx4wZo59++slUs5csWWKCz7VYQEVt/fDDD1WxYkVTdR48eLApZTdt2uQRQLQB6JgH47/uuuv0+eefmxqCp2IBld8wE9RepDFrQT+A8bvvviskVYcMGaIpU6aYoESrYN0BL1KYcZYvX95sj/X7p5YigZqbn6cuz/bTH8cOmnMIDwnTmEHPqH3zNhfnZEipK9dq7/0vKWfX8csCqPsCORVYJVZ1P35Hkc0aylaEjeNpcZPPZOj5V77S1HkbledJWv710M0tq6tO1Xi9M2vtef3XW3E61eHa6pr0Vm9VrIA9VPSWegMqkmDSpEkmgaG6IVmRZL4KAL7lllt04sQJPf7443rppZcuSADUOYgUUCE5AdilAhUp3rJlS1OlvuOOO0zCBpiUM2fOqHnz5qbN+uijj2rs2LEegYpGsHz5clO6ocp36dJFv/76q77//ntzfAUL6zBnzhw98MADF+zOZcuWeazLs65ARauw7HhU5rvvvtvULuivUaNGF7rC/qdv6tOPq0YAc7jqqqvM+b311lsmiP+ppUigfr5ykZ6YOsqNS3W6uq1G3fOkCVrKqc+/0b4HX5XjZNp/AKTWUhkKqhin6pOeU1yHG3yDqMDqZufkqe+gaVq4Yq9PkIaHBGncyK66s2sTNWr1qvafOOdznwJsNrVpXlkzJ/VXmdLnidhX8QZUCAo175133jG5+Lp160yV0Vf54osvTDsUYCN1rr32Wrfq3bt31/z5801iRI28VKD+8ssvJrNAleT5u+66y619CBnGgqPr999/9whUPkR6oZZSB+mPlAVg2LkFC4wFdRqw0h+/77zzTtNW9VS8ARW7GikJk4EBoupbZeXKlWabqPCM58Ybb3RrGsaDj4D+Z86cWdSW/q997xOoaZnp6v3K/dp1+A+3AUaGhmvO0++pboUaSlmxVrv6jJDjZPrfMAlDIVdUVJ1Pxiq8Xk2/2k9Lz9ZjT3+qqZ/9WiS446NDNffdfmrbpo5uuvUdfb/xvNbgszidur1dHX3w7gBFRXr2glrPewMqNh/ce/LkyaajZcOGDUV6RufOnWsSIIBGTUNNdi2ACDDdfvvtJpAvFahIQiQxUg6pjAPMtSDp+KxMmTKmtHT15Fqqr6sziWdR0Z999lmTKXkqqP+ovWfPnpUFKMC4e/duVapUqdAj3oCKFxxGhS2MjYvNaRVMgT59+pgM7uuvv3aTttSBWVrqMN//U4tPoC5au0zPfvCqMnOy3cbPZna+pp1e6/qgtt8+TBnrd0t+HfJczjIYCru6uhp+N1sBEecluLeSn+/UxKkr9Mxri5WZ6yiys5plozR78gDTUTRo2GzNnL9J+X7Y1XYZurdHM018s5cCArwfPXgDKo6MESNGmEQC4CBS7CRf5csvvzQlKkcJOE1uuOEGt+rdunUTdYYNG6bx48dfMlCxI2+99VbTmTVx4kRTlXQtOKrwKjds2FBbtmxx+84CKpoC9jZtIcGY41NPPeX1yIV+GC9aAOo00g3mhWPntdde8xuoMA6cb9ib06dPN9fJKnivUeUZD8wOz7BrAaTsA/PFQ/1PLV6Bmp6VoRFTRmrZxpVez6fmhd6gjClfyyb/PLuXvwiGSj92p6q9OkI2H2dev28/qs5939chUwX3XRpWi9M3nwxVuXLnVbLs7DyNevNbvTlllXL+OkLy1UJ0WLAmv9ZdPbpd6XV9fDmTIEiIBA8ndhPOG0AIiHF0FAQuNipHJKh5Dz74oOl8wnsJAaK2AlyeRW1E1bOKv84kziZx5mDjAXpUyISEBFPCAgTax95DOuJcci0WULFR+ZvxId3QAACgp7NRPK6o0Xv37jWBiQmwZs0ac/wcT8G86N+1uEpUxsQZLefE2Pio3Hh0Ubk5H7UKzqqbbrrJdFoNGDDABCXjZN04U73mmmtM+3jcuHEm0/inFq9A3bx3q/qNeVA5ebmFxo7wrH3KoRHf5cju9MOrghteDhn2fAVEhpsBD46zmbI58Qv7d9gcEB+hWh+9qpLtrvO4lhDUbX0n66sVu4u0k0vFhGrh7MFq3vSid5RGz6RkqHOv9/Tz78eK3C9m3fqqyvpk6j1KiI/0WN8XUCEcnBwQX6lSpdSvXz9TGv3888+magvx4eiwCoQFoc2ePdtUKTt37mzaZRA6dQ8dOmQSPkBxVRtdgYpkgSGwVnhA6c9yGNEPoMJRBcMAmD179jS9qfSJ/YfajSp55ZVXegUqXlcCLHAkMa8VK1aYARMFC0dPMB5PBSDh9aZ/T0Bl7QA0x0e0z/xRn3v06GGq7Zzhuq4bZgEApT6SF1uc9cJDjUMJxrB48eL/e15fNvLRSc/r63XLPS5kcL6hF5flqExy0fqurUSAQupXVEKPW5TQ6VoFl4k0PaZ5KTlKXrpOpz5apMxf98uZnlMEwAzF9W2nmpNeVEBEeKFxLV6+XR37vC/DZZM8DR6ADejeVBPG3KnwsMJHTAu+2aJuA2fI8MPTHGA4Nee9fup5mzvhWv0WFfAAAFD7AFPBgj1IIIGrLYikBUDYcAUDygAvkg4p5kqorkClDyt6B4dPQVWQSCrAg72KpHItnDGiAbz44ouFgipcJSpA5XgIJoN0RtKhPbgWVGSYDN5gvMlNmza98DWqKios88Dmdo2Gcj1HZR7WGvA3zACHmyemgDoPU0RlL7hugBcPOme5/+QIJY8Sdfufu9Xl2bs8HosAzasO5uvutXkKuRgx5hHQtphAVXnjcSV0rKcgLZTSV0gOzisNKSBWCrtOjpDeSllzXAeeels5O476BKs9NkT1f5ihyEZ13PrLzslX++4TtHLToSIlYUhwgN567lbdN7CVR2s0IzNX5es9o9RszoGLLnUrl9SWVc+YUU0FS1FABQzYldh+SEaICJAR1IAnEnuwYIGIUT+RbACLgoMHGxIJVDDMryBQrfYsoOLMcS2EGnK+CBNBPaXABFBPUWk9eacXLlxoSvvIyEgT5KixgAYHD0BYv369GeZoFcseZmzTpk0zbUir4LRC6mG7A2RX7QCgtm7d2i0yCdOBCC7GjIbgLVwRyfnkk0+KsVqhjkQmwXgYO2bEP7kUAmq+w2EGN3y3aaXHcQc5pH4bctVqr8On/yiocpxqzRqlmAbJ0tHHpbw9ks2TBI6RyozWuQMNtGfgaGVvA6yeiyGnyjzaS9XHPuVWYeny7erz4Bwln3N3enlqJTEmTHMm9FHbGy/aMQXr3XLHRC1es8+/fcvP1/zp96hb58IRMUUBlQ4AJ+d4qLzHjx83CRrV0ltsMM8AIA76sVtRLzmq8Xa8g8qMqsj5q2tBehB6B7gKFhgA6ivns9iXnK9yZuktlhaJhZQHNKjfSF8824wP6clnqLNWQU2lPqBivq42rGVz812DBg3cGA/zhlFZsb7UwU7FnnfVIrxtHABFhUeyclwEQyxoB/u36f/ztQoBdev+HRo89nGdTD0twusKcqjYTENPL8tRfJp3tTcgJkRV331CiTfskC35NckoyrlTQoobpvSTPfR7h2FynroYdH1xSQzZE8JV7uE+qvT00AsfO5xOvTJ2iUaOW+45DLDAmnZtXUuzp9ytiHDvMcUrVu9Whz5T/HIq0XzHVjX01dz7FFBAXfYHqP/zW17c4//FFXADqtNw6pPlX+qn7b/oisq1NG/lQh1PPuk2r9onHXrqu1x5D/YxlHBvB9Uc3US2Y/dJxsVAbZ8LZARJ5Sfr1HcJ2jPgeSnnL0YQIAWWi1Fsxxaq+Mi9Cq1eye18lAikPkM+1NKf9hZ5bkr/9arE6bbOFyNXPI3pVFKaZny6QbmOom1wnq+UEK7vFwxXtSruXspioP5fhMQ/c8xuQDVkKDcvT0GBgVr121oNfPNRN4lq2KTeG3N18w7vaq+9VJia/TpdQZn3Spk/nZ81HhxvNI9pdz6hRrLFKS9usXYNmqaUxWsUXL6kyg7ro/jb2imsWiXJg4Pnz0PJatNtgg4cO1v0CjucmvbmnapVPVFOh6HAQLtIe7PbJKdTsgfY5HCcz6Z5a/IKLfphl1/gLxkdqjnje6tD23puYygGatFbUlzDvxXw6Ezy5vV12KXXF2ardIpn1GFDln/2HlV5tLR0qLdpk2Y7ArXyj3Kqlpiq6rHuYErJDdOYH27RnY03qHGpQyKQQJH9dXxlB+UcPaVyQ/oqKL5w6Jnr1Nb/elAtO70thx+BCjx3Td1Satu6rn5ctUf3D2mtWXN+Usvm1fT5t1t1R+cG+nDuOk2ZcJc69ZqkDD8laqDdplEjOmjEsLZuMcDFQPWPCItrFb0CHoF64PhB3fSvO2QvkBJGc9M/zpLdi0PUFhagBis/VGT0UClrtZw2m+b/Vl2/HUpQcJBDdzbdo9rx51Xh9PwQvb6yvZburK+SYRl6uu0iXVvhD9mCqsqovFS2kKp+SbPJM3/S/f/6VAr0L+iCQIe219fRshW79NhDbTV56o9q3bKm5izarLu6NtakGWs0b+Ygtb/jPeX7iDpyW1qnU8P6t9CbL3dXcPDFcRQDtWgCLK7h3woUAirSdOSssZrz/fxCLURmGZo4P9urfRpSr5LqLxqpEmebKdvp1Nc7qmjTn6VM1ZISGpSvO6/crfIxmRr/8436/NfmsttRuKVy0SkadcsXqpeYLpX7QIrt5tcMRjw3X29MW+0XqGmwYdU4tb3BA1AXbtZdt10mUA1Dfbs20aQ3e7g5qYqB6tcWFlfyYwUKAfVI0nH1GnWfTqScKvR4uVSnRi/KuWBSFqwQ26mlar13i5ynu2jZnopat7+MDAxblxJRIlfH0itr7eE6FwDM19SLjzinN7ouUL0rHpYSCOcqOuppyLBZmjJ/sx9TNTtRm6bl1Oa62lq1Zq8GDrxeH89do2uaVdOCxVvVtVMDzfl4vSa83VcdUX3z/XMm0Xm3dlfog3F9FB198SqRYqD6ty3FtYpeAXdnkmFo7vdfaPTH45XrIXSwepJTzy3xBlRD8b1vVtVX62rVxhe0YleFQr07HDatWVdOv+4oo+rXhKtEeGF1NT4iXWMHX6E6dQkKLxqo/YfM0KxF7mlX3qYd7HTqy5mDFBsdqnyHoaDgAOXnORQQYFNevtMMWsjLc5oOppfGLtWqjRev/ChqKTu3qa2ZE/sqNubiwbm/QHWNsCnYD99Z55e+6hU1Pn+//zv74IyUufi628jfcf631XMDKoH4T04dpSUbV3i8F6lIoPa5WY5HmumjpW/LJvdIHVTcVT+V19otZZTntCk01KYqjcMUHusOVsILB3W6XoM6t/ZrQ0e9vkivTlihTKSfD1zbnE51blNXNSvHmefDvgpyNDk1U58v/l3n/IhQCjIM3dvnKo15qdslqb4EFpBaRbwqB/DE+1qXj/EdUT6E5BGAT2wq0UJcAAbBc/hPvO9/shAdRR+E2xXMzgHAhPetXbvWjA5yjUMuagzMhSgj4nuZJ2lnXCr2dxSCRgiNpI/SpUv73cWsWbPMy8+IcioYhsjtFsQ8E9b5v3VdixtQ9xzZp56j7hN5qJ6KL9WX2Hx7z7aKHtFeH3/znGy2i0BFkq7fUFYrfykrwwW/4VF2VWsS6iZZCRq4/7YbdVd798RobyuedSpZ67ee0Ljpq7R640GdScuW4QGI0SEBWjzvAV3TzD2P01u7p89kqEO3cdq4J8lzFcMwr3BpdkVZDRt8g268qpLC4mPcwi59SVS+Iw2MIHLC5UjYhqAJMAeMROAQdwtwSWgms4MQOtLGCIcj/K6oi8r8plLJ7J8UMG564EoWUt4ohCoS1sfFZhAzF6URrkegu7+FkEEC4QnZ4x4lIo5IKSPMkIgikra9hf6RfkbaGpk9/hQSC1hX4ou5CsbfQjIC83vvvffM0EfXwmfcEEGeK1fRwDRJePcVPVawX8I+YU4DBw70d0hu9dyAOn7+VI1bME12F5C51vbmTLLJ0J6y8Uq6vpl6vDxA7310lwIDzwe8cz658dfSWvlLOeU5C8fDhoXZVOOacAWHnP8uJDhII3p3VKeW3i9Qcx3TwdcmK3PXH0p84C7tt0dq+uyfNffLTUrLJTXnouRs0bSSGepXOtH/S9OGP/mZxs/62X1hyTyxGep84xUaOriV6kXbdGbGXAWEh6vyM8MUEOafjQrXJ3YWIuCKFQiYzYdgyRwBwBAzgfZIMwiJoHjifwmhg+j5m3hhwuK4JoX/uQaF+lzkRZge9xsVTJkDjEhH+uLWP+KDIUAAQewryeeEJhIGSF4o8bHc4wTTIFwRacVvxoF0tS4jIwGeUEW+c73RgfxYpCnzIVWOGySIbwb8jAEAENPLPPieIH0C+0lZg2EQ2E+QPpk+MDASzpHoFSq4m1fMm/EwBtpjTmgf1o0U3OXEmjBnEhzQDghtZI0IY2TtYEKEFRKjTD0YIuGahGgSU816sNaMmVDPpKQkMz2P/WBMhGai7XBrB1KY8EvCKG+77TYz/Y72GVtRV6gWRPMFoJLO1mp4F51JT/WKeFTCDwocz+Ar2lempDZVLq+g4CA98v5z+uz7J5WccsRs5/dt8Vq2qpJyPYDU6igs3K7qzc5L1rjoCE18+C5VLVfKr3uJjk/5THuHvCB7eLDi72yn0oN66mCJGI2btlpLV+3RiZQMOWVTTHiwhvS6Sn17XKUa1Uv5vKQsJzdfv289okef/1I/bf4r0N8wFBcVojZXV9XwwderYZRTJ2ct0IkZX8p5JlOlH7pT1d94SjaX+4m9SVQ2EonEhpNeZRViUJE8SFVAw80FEBcEyCVmxNsCKgiRNDKkBkQPwRM4D2gXLFhgEiMB6HB8Pvvss89Ur975YAykAVKK6zORZhAPjIGbEbgKBa7P3+SkUhdVkL4hWpgKnwNC4och9pdfftmcCwyFRHCC21E5AYl1BSfqPbcjQtwE3AMEkhFgVBAs3zVr1uxCBguETXI8Kj9MAoAAcmKErXkBwHnz5plxxFZB7QV0ZCSxNmTvwEQI+iduGWCxplxZgxRnHWE2JDOgRdSqVcu8WA0VGJCRk0vf5PeSvICGg0ZBzDBXupA6xz6RyEC8M8z03nvvNeuQ+YSazAVsrCHMirUhS4d6l6pCXwDq/FVf619TRirAw9mptRAOm/T6oosBD4B0f+mS2lKprBx2uwynU12G9lR47Rx9teQNbd5cTj+sq6D8Ap5fT5wgKjZAVZuGqWWjampVua4OH0nVPf1aKDbWd1ZD2oat+q1FP8m89NBQQGyYIlrWU+nhA3QqoYJmz9+oDz5aq6T0XNPmTYgJ1Y1XV9ND97cxb3awW2dHkhmV9OvmQ3p93FL9+MsBJaflmCCJCQlSr9saa3DfFiqXmaykSbN17odNcpw8JzG3QLsqjR6qCo/f4ybFvQEVLg0xwbVdU8CQJhAyuZYACcIHtKjEXJNC2heECZAgFrgzwAYoJECj9kGUED4cvG/fviYo+RviYC5k5SAdAQrjoD4qIjYpKh/qH2omDAGQU5+rXSA8PgMISA1uUqB/CJ0rSCFigEigf+/evU21nP4prAPMBKaCpOamQ9LcuNHBSjODacAQKMwJ7YH8Utp79dVXzbaQWDyHLc//SPaHH374AjkxDvqgb1RNzAQkMQwREDI/gA4TgJmRsI8ZgbSHKaAxAEiujwFQBO2TNcR4YQIAE4kKMHkWJsv+kHROhhDpfqw1aXN8jknD2vI/40TTsBL+L9WhZgKVjJl+ox/Q5n3bFBxUQlk5noLiz9Nkr015ar893zz7PJIQpV+qVlC+Sw5oZMkoDXv/cT33+luaPd+mHMKZ/CmGlFgqUAtmDtFb437U59/8riqlok31smunRqpaOd6jcyn74FFtbXOPcva7xyQbIYZiO7ZUuaF9lVKqgt6bs05fLt2mA0dTTRsW9bX9DXX0wMBWatq4kvbtP6X3Z6zWJws3KzMfv5ShsvHhatuyhh66u6WqGOk6MfUTJc//XsZZ8vsuqtWBcVGqOWeUSrZv5TbToiQqwAQAVkECQEwQANkrEDfcH6BCoNwMSCoXRIiqDDFBsEgsSw2Es/M3RILkoh4Sg7oAD/sNiYV0pABUwIZkxDlFf66OIuqhpuNQQRNA8jFGiBfwM2baZBw4YZDiSCMki3XJGESO5GRsgJl5IykheqQM0gw7lt/WLf20j8QlO4ZLygEAqi8SnxQ95oW9h1p83sRymmuEVkI9MpLQAmBI/I1aS6I4mgjSkFsfAK0rYLielXWAEZBgzzoyDoDGmFkLmCH2KhKS8eJ8I62P/hkrzIwxoA67ZgWxpqjlBW/H8Aca1DGBSv7p/JWL1KrRNfpm7XIt+HmJ1+frnHDoyeU5OpAYqw1VystZMP7WMHTl7bcoJ76cHn1pkdL98JrSmd1w6pURHdSoQUXdMegDpeecT1wOtEnlEyLUtV09PXh/m0KAzUtO1a6+I3R2yXoPxzmG7BHBCm1aU6WH9lZWw8ZasGyH3p22UgdOnjPv+Y0ICVKVMtE6mpSmlHQkqJQQGax7+7VQn+7NlHD8T52YMEvnVv4mZyoMrLDHOKhSrBr8MEuhVd1tJl/XhaJmIlHIxwQggABJBJhwHmFDFgVUCA1JRluodRAkqh7qLM4nCBmQAx7UVdqG6H788UfzFgnGB/EgjSFMT0BF4iPZsR9pC6CSv8nYkeTYbxA3di2Asq4ttew89pB62ILYpQAStRPVGGJHyiOdkKIQPHWRZLQPUFE9kZQwAktCwQSYC+qjZQtjk6NiAiTsQtpnXHjOrdd+WLc3ss6opNRFO2AdGB9gZizMxRWoaDBIZYCK9MROxlxAM0Ea8zd9MCaYGlIdbz3jRY2mLxyEaEO0canS9AJQrbO602fP6P5xT2jLH9u8AjU2y1D/jSW0r1R5N0nKA0jZAxnB2pKXqMlje+q7H3Zo8tz1wq/jq5Bz3adLIz32wI26fcBU7T3q4dpOw1Dp6FA9POR6PfFI+wvNoW4femWyDr80VfIRm2sEORV5bX2VGz5AmdWqa8432zXny1+170iqeaVogAxVLhOt226ur/v7XqWYw3/q2OQ5SvnmZ9ny0Aq8H+nEdLpa9b56r1DSgC+vLxIBaYBHFcLCHkSasMmonqhMODsgNgjg6aefNkGJCsV3OHpQSyEMQI3KjAMD9Yw24fSocUgCAGt5MrmLCKChCiLluDeIazS5dwnpQV0ktnW0wdERKiYSCEmE9ERSATL6wiaG2WDPof4xDnJrsR+tu4uoC9PhOfpD8vIM0g71GVAisVkTHC28BoS+YBKMB+0CJsA8YUr0AXC4nR9tARVAmL89AAAPQUlEQVSesQMCmBcMAacYpgIMCynH36jC9IXTC2bBOmNCIKEZE2NBmiIpWWfWDgnInGGCSGTGyHpgq6Mx8BsAktcLIFGVGR8MhPmjcaAGM24AjerLnC7bRoXyf9+/Qz1eHqJ8h/fbDQKcNtU7laCyGe732gLS/enBWpEcoWynTY1qJmj6+L7m+15efGOJktJyCof5/eVBHdq/pXp2b6bHn5+vVZtxQnkBhWGYMbXjx1y8vItxn1m2Srt7Py1HclFXlhqyhQQqtH5llb6vp4zWrbR45V59+NEadbu1ibq2rauwrVt0fMIsZW35U840EtF9n7nyKo46X76jhK7ut9tZtpmvd8+w6Rx/IN1wYgAmNhdVFBBQIAIYKQQOJ6YOkoHPAC7qFv8j2ZBESCbqcfQBYXMdKc9Yt8+joqGaYQcDVAidPlGfsYuRLHxm1UdNph3axxOLbYddiYMFKYaTBlBh3wFOksVhPKiYVlI6QALQSHLqIdFwkvE5dh0FTy92L2NBinKmC2g4NgLQ2MZ8x7xgNpgAqO2ME4bI55bDDemLVoKzCKmGA4m+kJiMC60D1RQ1n/kyHiQ9zJL1ZG4wKObC2SmmCOuNpKU99gxGgdMIIMLosLGxqRmXdacT/bMfMAQ0JtaANUFzudRrX9yOZ16dO17TFn/k9XjGEmNl0iJVPylRAX8dikLKhzMD9V1SpNIt765hqEpihCa83kMxUSGa+dE6rd9ySGczck31MjI0UPVrl9Hg/i0VFlZCT7y0QKs3H/Z5a0RMWJC+/2KYmjRwVzGdOXna2uEepa3Y6q/KL6fyFdaoisoNv0sx1zZX+rZdOjp+ltJWb5Ut30+7muOkeuXVdPNXsnlICvA3MsnvQRdX/K9dgQtARYq2eKizUtK8H89Yq4RUbXGkoiLygk15cygzSEtPRSrLg3c3skSgWl9VRYP7X6u6dcrI4Tx//QjRQYcOJ2vG7DVasvoPJROo4GsbDEM9OzfUlLd6KTKi8MXXZ5as0vaOD8jmLOrdMFYvf0nKEnYFJcYoPylVRjZ2sZU8W3T4ohHgVK2Pxiixxy0eR14M1P9aXP3HJ34BqCu2rNE9bzyiwCJu8bNGEJcZqmbHyutodqCWnYxUhmvIkadh5uWbRyNly8TKHmBX0smzOp6cbh7r+HNgWjKyhGaN76OON188N3PrBvWw+wNK/YIABc8gM+wOlR7YzTxOSf9th9J/3qHQOlUUc0Mz5Z1LVcq3a+VMyVBYk+rK2n1YRkbhq1Iv9GmTom5srDpzxyoowfPrKIqB+h+n1//aBi8A9YFxT+i7TasuaSHKHC2j33dX0FkfwQweG0SoFS2wLj5qGLqvVzO9M6aHSvh4uXDGtj3a1vkB5f152mO3zhK5arZtsVJWr1fMdVfpj+EjFZwQr/ge7SSnTWe/W6djkz5Ww1WzdeilSUpdjCfZc7FHh6r61GeV2P0Wr4ymGKiXRE7FlX2sgAnUY6dPqMeoITpxpnBqm6/Vy8sJ1MktdZSd9jdetcirHmskavnChxUb4/uVFka+Q0ffnaWDT78rg8PQAgWgNl77uXb2elhxnVorvGFtpXy/WrHtW8mZkaPs3QeVvmOPak8fo+NT5+nwyOlSngeXtc1Q4tAuqvHOC7L50ECKgVqMvf/UCphA/fKnb/XCzDeUVeAdM/50kpUcpRNba8qRX5Rt6E9rBeoYUp3KJfXJ1LvVoJ7vd7NYTzoyMrX34ZFKmvZtoQweC6g7eg9X6Z63Krh8aaWuXqfS/bspZekanZzzlWpNGa38zHQFhkdo76AXlXfM/XI2rpuJvb2F6nw41uNF4K4zKAbqZex58SMeV8CWm5drvPbJRM1c9mkBk88QtxLi6g+0B1y4loXPONczcwvtXCdqU/qJOCXtrCZHvn/Xofi1F4ZUMTFCE8d0V6f2DS7pkNiZnaOdAx5Vyhdr3SSiMzhXzXYvM4P4QypV0O6BTyq8RlUFVY7X0ZGzFd6kpmpOf1lZ+w8ptFpF7X/yTZ1bsunicANsimrbWLVnvKbg0u43DnqaUzFQ/drp4kp+rIDtxJlTxuCxj2nnofM3teP9jQyNVKNqdXVlrUaqXr6K4iJjzXMim2xyOB1Ky0rXwZNHtO3ATq3fuVnHzpxQ/tkYndpeU3k53u/L9WM856sYhnkF57zpA3Vl08qF7sv1p528M6k68PxbOjVlkZT3l6fX5lRk6ybmu29yDx1X9p5jCi4bL1tokHL3nVRQmZIKjI9S1u6DCq6QaKas5ezlxcwEczgV3bGpak56RSHly/jlACsGqj87VVzHnxWwbd671Rj81mNKjIlX89qN1bbp9WpSo4FCgv0DHHHCf548rGUbVuiHddu08QebjhzOl4OjmktxGP012tBAu26+trpGv9BZwYE5ZvoQDISD6UtNDXJmZevwuGk6PuEz5R9PPR+sfKmFQP/4CCUM6KiqLz8ue4nC76vx1mQxUC91sYvre1sB29b9O408R76qlqmkqLCIS1IxXRvlirLsnGwdO5WslSv/1GvvLNfeI6kyXLJTfG2DzeFQncpxeuXZLmrdqpaCg2WGwRF5QkgaoVmX8/oBQgwzt+/RoTenK3neUikHsPoHWKc9V9E3NVflFx5S5JX1ZXdJYfOHpHwBlbA4wvYwIwg052VJlxqtUnAMrte2+DM+T3X8aYNoHDQs8l+JVCLKB1OIeONGjXxfbn654yr4HOtGVBShkITuUQgHtKKbiAZyjaklTplMGSKiiKyyCq9vJIKICC5vgsBKKiDzx7UQ8skPwfxW8ecqG2uNycJh7K7j8QpUnEn/qcVzbef0mXTN+/QXLVyyVX8cTtGZc1nKzMpTHhEPBNsH2BUeGqSSUSGqUzVB3bs00R23NVW4y6smCI0jxpKbDQjr+reIwOnU2bVbdGLGPKVt2KG8Y6lynsuQM89hqtoUW1CAAiLDFJgYpfAmtVS6f3eVbNvSLzXX0xr6AiohgQSAE75GSB9ERTYKACDcjFhQi9AgMv7mO7YLggTU1veAhHUC/ITv8TnPQHj8DVGbpovNZgKK/3neIhja43vqE9vKOKxkcOZlvYyKz+iHFDRSzwi3Yx6EIxLHS7wuWS4wHUIPXcdo9eX6uWlq5eebfVlzsfwf1vis/q06jN96hnQ1gErYHoU4X/4m0QCm7gpUwEhqIUkJVg4r7UBbhAiSV0omD59Z77FhLPRLojrjIYTSGjP/k4/LDzdWWHtGkD6hiozL9Y1zrDFtscbEHZOKSMgigsgK6Kdt6lhrZb1Rz9y7vwuoFuFmZuUq6XS6kpLO6WxattIzcpXvNBQdEayYqDAlJkaa7xcNDSn8nlTX1xEygYJvKrscBsMRDvZr7okk5Z1OUf7pVDmzcsyE76D4aAXGx6pE6QQFxsVesgQtOB5fQOVmAALNycxgQwgqJyYXDk9QPcHp5GISGI4EY+PJJiE2lvuHyB8lkJy/iTslJQugEI8K8XCLA8REtguxqGSlILlJlSNGl8BypCHB9xA8ccLEsdIHwenE+0IgECkZIwCM72CexP4SuI7UAgD8D0AhPKQrdRkzbUKYZJBAtOwfLzhm7DBeGBXtw6wYP/HGvKiZ58mjtd6sTuIBIGMuBLgTd0ycL/OD0K03xRHsTuoc4yaumDFZhfhbEgcAMrm9/A9TsjQBpBsaAuvLjRusO/NhX3iOOGPij0mGJy6YNSIzB5ASI01CBJlDrA/jghkwJ9aBzBnik/mcdWUuMDOyhYjXxqwjaYH+2CckP5/BANl3Yor/dqBeDpj+f3nGX6AyX4gU4iEgn+BugvlRtQAZAeYEvENIqGFoFmTTELhPkjTZNGRrIJmtXEtSsHiGnEjSvwAIge8QOYRIdgnB4fwPcUCgZNuQYULWCowRsNMO9UiVI4gdAoMwARIFoHKDBCBCuhJEj/SAIPmcoHRAydUySBLyUU+fPm0SNtebcNUKEpz2UFvJbiFZAe0AsJDZAjEDVsYBYyJjBUbB/6idFlDJcYUR8RkB9ayPJW3J1gFs1jjoC8nLWAEXfdAmn5PiBpiQbEg76sBMyX4hYwe/CeNDXSZjiGwcks0BO+mArDPSmbUkRZDP2R/S41BzSSBgLdgTmCMSHcDTHnvBmjFOGDlrTuZSMVD/Rq5wKUCFwFC72Gg2DE4PwbG5EDLcGw0D4gVEbDJpXSSeI4khbrg3F5SRr4nkgThRhVEDAQ3EhnQjOwUi5HM4P6oaRE5yMwQHQdIHUh9gkHECUMn+QKIg9VyBClFx1QuMhfHCcGibOUB0SCUAj01upanRHyl9SD+AAnj5G0lP+6T40Y6lhiNx0CCQZqwL40f1JhsHoLJ2pLeRIM860Q9MwbL7ST1DdYUx0a+Vv8r2o8GwBjAa5kXWjiW52UPGxdoxT/aJLB3yTVlb9ov1ZH2R8tab31knmC9mAr8BtnXvEuqxK1AZD9oF/VAXYNMmjAhGbZozf7fq+zfi4B/fdFFAtXIkAQQ2H0SGykauJOofoCLnlE1kcwECBEFOIzYVQEXVRCpB6DyL6ks7EBTggBtDNBAZEhnnB6lb/MYZg3Tm8jNAiLQk/xWVEAkA+FG/rGsy4fyoz6hmrkC1VF9AgYqH1IfIkMhIdNREkr8BHv+j0iKJGSvtMUdsXNR+1FKIHTWemxQAH4BnzoAeac5vxm8RP3NgvdAy+OFzzAEAR4GBkUoI6FFfySvFqYREBYCsLWo8TBBNAKkJUGEK3FaByk77rBGgYh48gwoP8+E3jA1JiXMIQKLWMge0I9aePcIpiu+BFDrGArNAPYbZwmAxd0hmRwsgHY69Y/3Zl2Kg/o1wR42FiMmlRIVyLXB9i+MjfVC94OrcTACHBzwABFWMzcWWRCUDfBApBA8xoBpiC5JIjgSFIJBQqF0QFiopoMOJgqSFwLBNsafoF6DAAKjL5Wm0DYMARACPG/wgNMACETMPgGDdKUxdgGDdRohThf4hShgDUgbphn2LKo4mAChRs7mwDOmJDccPzzBnGBfjoU9UUOxbwI4ty3oyJtYUgkbyMi8KTIK+IXKcNcyHAsiR1Ehi2sSOxUMNQFBR+QFsMCbGhQoM4HE0MWZMB/qEcaBxMGeYJ/uBiYK2wZpgdtAODJSxAW72w/IroN5SF+0DyQlzgOkh7VkLmC12NXsNfQBQJDcMvxiofyNQ/92mIQw4KjcMFJf/7hUoBuo/eP9xzCD94P7F5b97Bf4faDpNw01axy8AAAAASUVORK5CYII="/>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sa.colorado.gov/osa-max-gwp-limits2025-01-ee-51" TargetMode="External"/><Relationship Id="rId1" Type="http://schemas.openxmlformats.org/officeDocument/2006/relationships/hyperlink" Target="https://drive.google.com/file/d/1TPaKxOcMaa3m3LuFE0-EZbjP0c_DapCE/vie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hyperlink" Target="https://www.concreteinfocus-digital.com/nrcq/0321_fall_2021/MobilePagedArticle.action?articleId=1718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000"/>
  <sheetViews>
    <sheetView tabSelected="1" workbookViewId="0">
      <selection activeCell="F4" sqref="F4"/>
    </sheetView>
  </sheetViews>
  <sheetFormatPr defaultColWidth="14.44140625" defaultRowHeight="15" customHeight="1"/>
  <cols>
    <col min="1" max="1" width="2.77734375" customWidth="1"/>
    <col min="2" max="2" width="46.6640625" customWidth="1"/>
    <col min="3" max="3" width="67.33203125" customWidth="1"/>
    <col min="4" max="4" width="8.6640625" customWidth="1"/>
    <col min="5" max="5" width="34.33203125" customWidth="1"/>
    <col min="6" max="6" width="54.44140625" style="134" customWidth="1"/>
    <col min="7" max="7" width="28.6640625" customWidth="1"/>
    <col min="8" max="20" width="8.6640625" customWidth="1"/>
  </cols>
  <sheetData>
    <row r="1" spans="1:26" ht="14.25" customHeight="1" thickBot="1">
      <c r="A1" s="1"/>
      <c r="B1" s="2" t="s">
        <v>0</v>
      </c>
      <c r="C1" s="3"/>
      <c r="D1" s="1"/>
      <c r="E1" s="1" t="s">
        <v>172</v>
      </c>
      <c r="F1" s="30"/>
      <c r="G1" s="1"/>
      <c r="H1" s="1"/>
      <c r="I1" s="1"/>
      <c r="J1" s="1"/>
      <c r="K1" s="1"/>
      <c r="L1" s="1"/>
      <c r="M1" s="1"/>
      <c r="N1" s="1"/>
      <c r="O1" s="1"/>
      <c r="P1" s="1"/>
      <c r="Q1" s="1"/>
      <c r="R1" s="1"/>
      <c r="S1" s="1"/>
      <c r="T1" s="1"/>
      <c r="U1" s="1"/>
      <c r="V1" s="1"/>
      <c r="W1" s="1"/>
      <c r="X1" s="1"/>
      <c r="Y1" s="1"/>
      <c r="Z1" s="1"/>
    </row>
    <row r="2" spans="1:26" ht="14.25" customHeight="1" thickBot="1">
      <c r="A2" s="1"/>
      <c r="B2" s="2" t="s">
        <v>1</v>
      </c>
      <c r="C2" s="3"/>
      <c r="D2" s="1"/>
      <c r="E2" s="1" t="s">
        <v>173</v>
      </c>
      <c r="F2" s="30"/>
      <c r="G2" s="1"/>
      <c r="H2" s="1"/>
      <c r="I2" s="1"/>
      <c r="J2" s="1"/>
      <c r="K2" s="1"/>
      <c r="L2" s="1"/>
      <c r="M2" s="1"/>
      <c r="N2" s="1"/>
      <c r="O2" s="1"/>
      <c r="P2" s="1"/>
      <c r="Q2" s="1"/>
      <c r="R2" s="1"/>
      <c r="S2" s="1"/>
      <c r="T2" s="1"/>
      <c r="U2" s="1"/>
      <c r="V2" s="1"/>
      <c r="W2" s="1"/>
      <c r="X2" s="1"/>
      <c r="Y2" s="1"/>
      <c r="Z2" s="1"/>
    </row>
    <row r="3" spans="1:26" ht="14.25" customHeight="1" thickBot="1">
      <c r="A3" s="1"/>
      <c r="B3" s="2" t="s">
        <v>2</v>
      </c>
      <c r="C3" s="3"/>
      <c r="D3" s="1"/>
      <c r="E3" s="1" t="s">
        <v>174</v>
      </c>
      <c r="F3" s="30"/>
      <c r="G3" s="1"/>
      <c r="H3" s="1"/>
      <c r="I3" s="1"/>
      <c r="J3" s="1"/>
      <c r="K3" s="1"/>
      <c r="L3" s="1"/>
      <c r="M3" s="1"/>
      <c r="N3" s="1"/>
      <c r="O3" s="1"/>
      <c r="P3" s="1"/>
      <c r="Q3" s="1"/>
      <c r="R3" s="1"/>
      <c r="S3" s="1"/>
      <c r="T3" s="1"/>
      <c r="U3" s="1"/>
      <c r="V3" s="1"/>
      <c r="W3" s="1"/>
      <c r="X3" s="1"/>
      <c r="Y3" s="1"/>
      <c r="Z3" s="1"/>
    </row>
    <row r="4" spans="1:26" ht="14.25" customHeight="1" thickBot="1">
      <c r="A4" s="1"/>
      <c r="B4" s="2" t="s">
        <v>3</v>
      </c>
      <c r="C4" s="3"/>
      <c r="D4" s="1"/>
      <c r="E4" s="1"/>
      <c r="F4" s="30"/>
      <c r="G4" s="1"/>
      <c r="H4" s="1"/>
      <c r="I4" s="1"/>
      <c r="J4" s="1"/>
      <c r="K4" s="1"/>
      <c r="L4" s="1"/>
      <c r="M4" s="1"/>
      <c r="N4" s="1"/>
      <c r="O4" s="1"/>
      <c r="P4" s="1"/>
      <c r="Q4" s="1"/>
      <c r="R4" s="1"/>
      <c r="S4" s="1"/>
      <c r="T4" s="1"/>
      <c r="U4" s="1"/>
      <c r="V4" s="1"/>
      <c r="W4" s="1"/>
      <c r="X4" s="1"/>
      <c r="Y4" s="1"/>
      <c r="Z4" s="1"/>
    </row>
    <row r="5" spans="1:26" ht="14.25" customHeight="1" thickBot="1">
      <c r="A5" s="1"/>
      <c r="B5" s="2" t="s">
        <v>4</v>
      </c>
      <c r="C5" s="3"/>
      <c r="D5" s="1"/>
      <c r="E5" s="196" t="s">
        <v>175</v>
      </c>
      <c r="F5" s="30"/>
      <c r="G5" s="1"/>
      <c r="H5" s="1"/>
      <c r="I5" s="1"/>
      <c r="J5" s="1"/>
      <c r="K5" s="1"/>
      <c r="L5" s="1"/>
      <c r="M5" s="1"/>
      <c r="N5" s="1"/>
      <c r="O5" s="1"/>
      <c r="P5" s="1"/>
      <c r="Q5" s="1"/>
      <c r="R5" s="1"/>
      <c r="S5" s="1"/>
      <c r="T5" s="1"/>
      <c r="U5" s="1"/>
      <c r="V5" s="1"/>
      <c r="W5" s="1"/>
      <c r="X5" s="1"/>
      <c r="Y5" s="1"/>
      <c r="Z5" s="1"/>
    </row>
    <row r="6" spans="1:26" ht="14.25" customHeight="1" thickBot="1">
      <c r="A6" s="1"/>
      <c r="B6" s="2" t="s">
        <v>5</v>
      </c>
      <c r="C6" s="3"/>
      <c r="D6" s="1"/>
      <c r="E6" s="195"/>
      <c r="F6" s="30"/>
      <c r="G6" s="1"/>
      <c r="H6" s="1"/>
      <c r="I6" s="1"/>
      <c r="J6" s="1"/>
      <c r="K6" s="1"/>
      <c r="L6" s="1"/>
      <c r="M6" s="1"/>
      <c r="N6" s="1"/>
      <c r="O6" s="1"/>
      <c r="P6" s="1"/>
      <c r="Q6" s="1"/>
      <c r="R6" s="1"/>
      <c r="S6" s="1"/>
      <c r="T6" s="1"/>
      <c r="U6" s="1"/>
      <c r="V6" s="1"/>
      <c r="W6" s="1"/>
      <c r="X6" s="1"/>
      <c r="Y6" s="1"/>
      <c r="Z6" s="1"/>
    </row>
    <row r="7" spans="1:26" ht="14.25" customHeight="1" thickBot="1">
      <c r="A7" s="1"/>
      <c r="B7" s="1"/>
      <c r="C7" s="1"/>
      <c r="D7" s="1"/>
      <c r="E7" s="1"/>
      <c r="F7" s="30"/>
      <c r="G7" s="1"/>
      <c r="H7" s="1"/>
      <c r="I7" s="1"/>
      <c r="J7" s="1"/>
      <c r="K7" s="1"/>
      <c r="L7" s="1"/>
      <c r="M7" s="1"/>
      <c r="N7" s="1"/>
      <c r="O7" s="1"/>
      <c r="P7" s="1"/>
      <c r="Q7" s="1"/>
      <c r="R7" s="1"/>
      <c r="S7" s="1"/>
      <c r="T7" s="1"/>
      <c r="U7" s="1"/>
      <c r="V7" s="1"/>
      <c r="W7" s="1"/>
      <c r="X7" s="1"/>
      <c r="Y7" s="1"/>
      <c r="Z7" s="1"/>
    </row>
    <row r="8" spans="1:26" ht="28.5" customHeight="1" thickBot="1">
      <c r="A8" s="1"/>
      <c r="B8" s="137" t="s">
        <v>6</v>
      </c>
      <c r="C8" s="138"/>
      <c r="E8" s="4" t="s">
        <v>7</v>
      </c>
      <c r="F8" s="5" t="s">
        <v>168</v>
      </c>
      <c r="G8" s="6" t="s">
        <v>8</v>
      </c>
    </row>
    <row r="9" spans="1:26" ht="14.25" customHeight="1" thickBot="1">
      <c r="A9" s="1"/>
      <c r="B9" s="139"/>
      <c r="C9" s="140"/>
      <c r="E9" s="7" t="s">
        <v>9</v>
      </c>
      <c r="F9" s="8" t="s">
        <v>10</v>
      </c>
      <c r="G9" s="9"/>
    </row>
    <row r="10" spans="1:26" ht="29.4" thickBot="1">
      <c r="A10" s="1"/>
      <c r="B10" s="139"/>
      <c r="C10" s="140"/>
      <c r="E10" s="143" t="s">
        <v>11</v>
      </c>
      <c r="F10" s="10" t="s">
        <v>12</v>
      </c>
      <c r="G10" s="9"/>
    </row>
    <row r="11" spans="1:26" ht="14.25" customHeight="1" thickBot="1">
      <c r="A11" s="1"/>
      <c r="B11" s="139"/>
      <c r="C11" s="140"/>
      <c r="E11" s="144"/>
      <c r="F11" s="10" t="s">
        <v>13</v>
      </c>
      <c r="G11" s="9"/>
    </row>
    <row r="12" spans="1:26" ht="14.25" customHeight="1" thickBot="1">
      <c r="A12" s="1"/>
      <c r="B12" s="139"/>
      <c r="C12" s="140"/>
      <c r="E12" s="144"/>
      <c r="F12" s="10" t="s">
        <v>14</v>
      </c>
      <c r="G12" s="9"/>
    </row>
    <row r="13" spans="1:26" ht="14.25" customHeight="1" thickBot="1">
      <c r="A13" s="1"/>
      <c r="B13" s="139"/>
      <c r="C13" s="140"/>
      <c r="E13" s="144"/>
      <c r="F13" s="10" t="s">
        <v>15</v>
      </c>
      <c r="G13" s="9"/>
    </row>
    <row r="14" spans="1:26" ht="14.25" customHeight="1" thickBot="1">
      <c r="A14" s="1"/>
      <c r="B14" s="139"/>
      <c r="C14" s="140"/>
      <c r="E14" s="144"/>
      <c r="F14" s="10" t="s">
        <v>16</v>
      </c>
      <c r="G14" s="9"/>
    </row>
    <row r="15" spans="1:26" ht="14.25" customHeight="1" thickBot="1">
      <c r="A15" s="1"/>
      <c r="B15" s="139"/>
      <c r="C15" s="140"/>
      <c r="E15" s="144"/>
      <c r="F15" s="10" t="s">
        <v>17</v>
      </c>
      <c r="G15" s="9"/>
    </row>
    <row r="16" spans="1:26" ht="14.25" customHeight="1" thickBot="1">
      <c r="A16" s="1"/>
      <c r="B16" s="139"/>
      <c r="C16" s="140"/>
      <c r="E16" s="144"/>
      <c r="F16" s="10" t="s">
        <v>18</v>
      </c>
      <c r="G16" s="9"/>
    </row>
    <row r="17" spans="1:7" ht="14.25" customHeight="1" thickBot="1">
      <c r="A17" s="1"/>
      <c r="B17" s="139"/>
      <c r="C17" s="140"/>
      <c r="E17" s="144"/>
      <c r="F17" s="10" t="s">
        <v>19</v>
      </c>
      <c r="G17" s="9"/>
    </row>
    <row r="18" spans="1:7" ht="14.25" customHeight="1" thickBot="1">
      <c r="A18" s="1"/>
      <c r="B18" s="139"/>
      <c r="C18" s="140"/>
      <c r="E18" s="144"/>
      <c r="F18" s="10" t="s">
        <v>20</v>
      </c>
      <c r="G18" s="9"/>
    </row>
    <row r="19" spans="1:7" thickBot="1">
      <c r="A19" s="1"/>
      <c r="B19" s="139"/>
      <c r="C19" s="140"/>
      <c r="E19" s="144"/>
      <c r="F19" s="10" t="s">
        <v>21</v>
      </c>
      <c r="G19" s="9"/>
    </row>
    <row r="20" spans="1:7" ht="29.4" thickBot="1">
      <c r="A20" s="1"/>
      <c r="B20" s="139"/>
      <c r="C20" s="140"/>
      <c r="E20" s="145"/>
      <c r="F20" s="10" t="s">
        <v>22</v>
      </c>
      <c r="G20" s="9"/>
    </row>
    <row r="21" spans="1:7" ht="14.25" customHeight="1" thickBot="1">
      <c r="A21" s="1"/>
      <c r="B21" s="139"/>
      <c r="C21" s="140"/>
      <c r="E21" s="7" t="s">
        <v>23</v>
      </c>
      <c r="F21" s="8" t="s">
        <v>24</v>
      </c>
      <c r="G21" s="9"/>
    </row>
    <row r="22" spans="1:7" ht="14.25" customHeight="1" thickBot="1">
      <c r="A22" s="1"/>
      <c r="B22" s="139"/>
      <c r="C22" s="140"/>
      <c r="E22" s="11" t="s">
        <v>25</v>
      </c>
      <c r="F22" s="10" t="s">
        <v>26</v>
      </c>
      <c r="G22" s="9"/>
    </row>
    <row r="23" spans="1:7" ht="29.4" thickBot="1">
      <c r="A23" s="1"/>
      <c r="B23" s="139"/>
      <c r="C23" s="140"/>
      <c r="E23" s="7" t="s">
        <v>27</v>
      </c>
      <c r="F23" s="8" t="s">
        <v>28</v>
      </c>
      <c r="G23" s="9"/>
    </row>
    <row r="24" spans="1:7" ht="29.4" thickBot="1">
      <c r="A24" s="1"/>
      <c r="B24" s="139"/>
      <c r="C24" s="140"/>
      <c r="E24" s="143" t="s">
        <v>29</v>
      </c>
      <c r="F24" s="10" t="s">
        <v>30</v>
      </c>
      <c r="G24" s="9"/>
    </row>
    <row r="25" spans="1:7" ht="14.25" customHeight="1" thickBot="1">
      <c r="A25" s="1"/>
      <c r="B25" s="139"/>
      <c r="C25" s="140"/>
      <c r="E25" s="150"/>
      <c r="F25" s="10" t="s">
        <v>31</v>
      </c>
      <c r="G25" s="9"/>
    </row>
    <row r="26" spans="1:7" ht="29.4" thickBot="1">
      <c r="A26" s="1"/>
      <c r="B26" s="139"/>
      <c r="C26" s="140"/>
      <c r="E26" s="150"/>
      <c r="F26" s="10" t="s">
        <v>32</v>
      </c>
      <c r="G26" s="9"/>
    </row>
    <row r="27" spans="1:7" s="122" customFormat="1" ht="29.4" thickBot="1">
      <c r="A27" s="1"/>
      <c r="B27" s="139"/>
      <c r="C27" s="140"/>
      <c r="E27" s="151"/>
      <c r="F27" s="10" t="s">
        <v>161</v>
      </c>
      <c r="G27" s="9"/>
    </row>
    <row r="28" spans="1:7" ht="14.25" customHeight="1" thickBot="1">
      <c r="A28" s="1"/>
      <c r="B28" s="139"/>
      <c r="C28" s="140"/>
      <c r="E28" s="146" t="s">
        <v>33</v>
      </c>
      <c r="F28" s="136" t="s">
        <v>163</v>
      </c>
      <c r="G28" s="9"/>
    </row>
    <row r="29" spans="1:7" ht="14.25" customHeight="1" thickBot="1">
      <c r="A29" s="1"/>
      <c r="B29" s="139"/>
      <c r="C29" s="140"/>
      <c r="E29" s="146"/>
      <c r="F29" s="136" t="s">
        <v>164</v>
      </c>
      <c r="G29" s="9"/>
    </row>
    <row r="30" spans="1:7" ht="14.25" customHeight="1" thickBot="1">
      <c r="A30" s="1"/>
      <c r="B30" s="139"/>
      <c r="C30" s="140"/>
      <c r="E30" s="146"/>
      <c r="F30" s="136" t="s">
        <v>165</v>
      </c>
      <c r="G30" s="9"/>
    </row>
    <row r="31" spans="1:7" ht="14.25" customHeight="1" thickBot="1">
      <c r="A31" s="1"/>
      <c r="B31" s="139"/>
      <c r="C31" s="140"/>
      <c r="E31" s="146"/>
      <c r="F31" s="136" t="s">
        <v>166</v>
      </c>
      <c r="G31" s="9"/>
    </row>
    <row r="32" spans="1:7" ht="14.25" customHeight="1" thickBot="1">
      <c r="A32" s="1"/>
      <c r="B32" s="139"/>
      <c r="C32" s="140"/>
      <c r="E32" s="147"/>
      <c r="F32" s="136" t="s">
        <v>167</v>
      </c>
      <c r="G32" s="12"/>
    </row>
    <row r="33" spans="1:6" ht="14.25" customHeight="1" thickBot="1">
      <c r="A33" s="1"/>
      <c r="B33" s="141"/>
      <c r="C33" s="142"/>
      <c r="E33" s="148" t="s">
        <v>171</v>
      </c>
      <c r="F33" s="149"/>
    </row>
    <row r="34" spans="1:6" ht="14.25" customHeight="1">
      <c r="A34" s="1"/>
      <c r="B34" s="1"/>
      <c r="C34" s="1"/>
    </row>
    <row r="35" spans="1:6" ht="14.25" customHeight="1">
      <c r="A35" s="1"/>
      <c r="B35" s="1"/>
      <c r="C35" s="1"/>
    </row>
    <row r="36" spans="1:6" ht="14.25" customHeight="1">
      <c r="A36" s="1"/>
      <c r="B36" s="1"/>
      <c r="C36" s="1"/>
    </row>
    <row r="37" spans="1:6" ht="14.25" customHeight="1">
      <c r="A37" s="1"/>
      <c r="B37" s="1"/>
      <c r="C37" s="1"/>
    </row>
    <row r="38" spans="1:6" ht="14.25" customHeight="1">
      <c r="A38" s="1"/>
      <c r="B38" s="1"/>
      <c r="C38" s="1"/>
    </row>
    <row r="39" spans="1:6" ht="14.25" customHeight="1">
      <c r="A39" s="1"/>
      <c r="B39" s="1"/>
      <c r="C39" s="1"/>
    </row>
    <row r="40" spans="1:6" ht="14.25" customHeight="1">
      <c r="A40" s="1"/>
      <c r="B40" s="1"/>
      <c r="C40" s="1"/>
    </row>
    <row r="41" spans="1:6" ht="14.25" customHeight="1">
      <c r="A41" s="1"/>
      <c r="B41" s="1"/>
      <c r="C41" s="1"/>
    </row>
    <row r="42" spans="1:6" ht="14.25" customHeight="1">
      <c r="A42" s="1"/>
      <c r="B42" s="1"/>
      <c r="C42" s="1"/>
    </row>
    <row r="43" spans="1:6" ht="14.25" customHeight="1">
      <c r="A43" s="1"/>
      <c r="B43" s="1"/>
      <c r="C43" s="1"/>
    </row>
    <row r="44" spans="1:6" ht="14.25" customHeight="1">
      <c r="A44" s="1"/>
      <c r="B44" s="1"/>
      <c r="C44" s="1"/>
    </row>
    <row r="45" spans="1:6" ht="14.25" customHeight="1">
      <c r="A45" s="1"/>
      <c r="B45" s="1"/>
      <c r="C45" s="1"/>
    </row>
    <row r="46" spans="1:6" ht="14.25" customHeight="1">
      <c r="A46" s="1"/>
      <c r="B46" s="1"/>
      <c r="C46" s="1"/>
    </row>
    <row r="47" spans="1:6" ht="14.25" customHeight="1">
      <c r="A47" s="1"/>
      <c r="B47" s="1"/>
      <c r="C47" s="1"/>
    </row>
    <row r="48" spans="1:6" ht="14.25" customHeight="1">
      <c r="A48" s="1"/>
      <c r="B48" s="1"/>
      <c r="C48" s="1"/>
    </row>
    <row r="49" spans="1:3" ht="14.25" customHeight="1">
      <c r="A49" s="1"/>
      <c r="B49" s="1"/>
      <c r="C49" s="1"/>
    </row>
    <row r="50" spans="1:3" ht="14.25" customHeight="1">
      <c r="A50" s="1"/>
      <c r="B50" s="1"/>
      <c r="C50" s="1"/>
    </row>
    <row r="51" spans="1:3" ht="14.25" customHeight="1">
      <c r="A51" s="1"/>
      <c r="B51" s="1"/>
      <c r="C51" s="1"/>
    </row>
    <row r="52" spans="1:3" ht="14.25" customHeight="1">
      <c r="A52" s="1"/>
      <c r="B52" s="1"/>
      <c r="C52" s="1"/>
    </row>
    <row r="53" spans="1:3" ht="14.25" customHeight="1">
      <c r="A53" s="1"/>
      <c r="B53" s="1"/>
      <c r="C53" s="1"/>
    </row>
    <row r="54" spans="1:3" ht="14.25" customHeight="1">
      <c r="A54" s="1"/>
      <c r="B54" s="1"/>
      <c r="C54" s="1"/>
    </row>
    <row r="55" spans="1:3" ht="14.25" customHeight="1">
      <c r="A55" s="1"/>
      <c r="B55" s="1"/>
      <c r="C55" s="1"/>
    </row>
    <row r="56" spans="1:3" ht="14.25" customHeight="1">
      <c r="A56" s="1"/>
      <c r="B56" s="1"/>
      <c r="C56" s="1"/>
    </row>
    <row r="57" spans="1:3" ht="14.25" customHeight="1">
      <c r="A57" s="1"/>
      <c r="B57" s="1"/>
      <c r="C57" s="1"/>
    </row>
    <row r="58" spans="1:3" ht="14.25" customHeight="1">
      <c r="A58" s="1"/>
      <c r="B58" s="1"/>
      <c r="C58" s="1"/>
    </row>
    <row r="59" spans="1:3" ht="14.25" customHeight="1">
      <c r="A59" s="1"/>
      <c r="B59" s="1"/>
      <c r="C59" s="1"/>
    </row>
    <row r="60" spans="1:3" ht="14.25" customHeight="1">
      <c r="A60" s="1"/>
      <c r="B60" s="1"/>
      <c r="C60" s="1"/>
    </row>
    <row r="61" spans="1:3" ht="14.25" customHeight="1">
      <c r="A61" s="1"/>
      <c r="B61" s="1"/>
      <c r="C61" s="1"/>
    </row>
    <row r="62" spans="1:3" ht="14.25" customHeight="1">
      <c r="A62" s="1"/>
      <c r="B62" s="1"/>
      <c r="C62" s="1"/>
    </row>
    <row r="63" spans="1:3" ht="14.25" customHeight="1">
      <c r="A63" s="1"/>
      <c r="B63" s="1"/>
      <c r="C63" s="1"/>
    </row>
    <row r="64" spans="1:3" ht="14.25" customHeight="1">
      <c r="A64" s="1"/>
      <c r="B64" s="1"/>
      <c r="C64" s="1"/>
    </row>
    <row r="65" spans="1:3" ht="14.25" customHeight="1">
      <c r="A65" s="1"/>
      <c r="B65" s="1"/>
      <c r="C65" s="1"/>
    </row>
    <row r="66" spans="1:3" ht="14.25" customHeight="1">
      <c r="A66" s="1"/>
      <c r="B66" s="1"/>
      <c r="C66" s="1"/>
    </row>
    <row r="67" spans="1:3" ht="14.25" customHeight="1">
      <c r="A67" s="1"/>
      <c r="B67" s="1"/>
      <c r="C67" s="1"/>
    </row>
    <row r="68" spans="1:3" ht="14.25" customHeight="1">
      <c r="A68" s="1"/>
      <c r="B68" s="1"/>
      <c r="C68" s="1"/>
    </row>
    <row r="69" spans="1:3" ht="14.25" customHeight="1">
      <c r="A69" s="1"/>
      <c r="B69" s="1"/>
      <c r="C69" s="1"/>
    </row>
    <row r="70" spans="1:3" ht="14.25" customHeight="1">
      <c r="A70" s="1"/>
      <c r="B70" s="1"/>
      <c r="C70" s="1"/>
    </row>
    <row r="71" spans="1:3" ht="14.25" customHeight="1">
      <c r="A71" s="1"/>
      <c r="B71" s="1"/>
      <c r="C71" s="1"/>
    </row>
    <row r="72" spans="1:3" ht="14.25" customHeight="1">
      <c r="A72" s="1"/>
      <c r="B72" s="1"/>
      <c r="C72" s="1"/>
    </row>
    <row r="73" spans="1:3" ht="14.25" customHeight="1">
      <c r="A73" s="1"/>
      <c r="B73" s="1"/>
      <c r="C73" s="1"/>
    </row>
    <row r="74" spans="1:3" ht="14.25" customHeight="1">
      <c r="A74" s="1"/>
      <c r="B74" s="1"/>
      <c r="C74" s="1"/>
    </row>
    <row r="75" spans="1:3" ht="14.25" customHeight="1">
      <c r="A75" s="1"/>
      <c r="B75" s="1"/>
      <c r="C75" s="1"/>
    </row>
    <row r="76" spans="1:3" ht="14.25" customHeight="1">
      <c r="A76" s="1"/>
      <c r="B76" s="1"/>
      <c r="C76" s="1"/>
    </row>
    <row r="77" spans="1:3" ht="14.25" customHeight="1">
      <c r="A77" s="1"/>
      <c r="B77" s="1"/>
      <c r="C77" s="1"/>
    </row>
    <row r="78" spans="1:3" ht="14.25" customHeight="1">
      <c r="A78" s="1"/>
      <c r="B78" s="1"/>
      <c r="C78" s="1"/>
    </row>
    <row r="79" spans="1:3" ht="14.25" customHeight="1">
      <c r="A79" s="1"/>
      <c r="B79" s="1"/>
      <c r="C79" s="1"/>
    </row>
    <row r="80" spans="1:3" ht="14.25" customHeight="1">
      <c r="A80" s="1"/>
      <c r="B80" s="1"/>
      <c r="C80" s="1"/>
    </row>
    <row r="81" spans="1:3" ht="14.25" customHeight="1">
      <c r="A81" s="1"/>
      <c r="B81" s="1"/>
      <c r="C81" s="1"/>
    </row>
    <row r="82" spans="1:3" ht="14.25" customHeight="1">
      <c r="A82" s="1"/>
      <c r="B82" s="1"/>
      <c r="C82" s="1"/>
    </row>
    <row r="83" spans="1:3" ht="14.25" customHeight="1">
      <c r="A83" s="1"/>
      <c r="B83" s="1"/>
      <c r="C83" s="1"/>
    </row>
    <row r="84" spans="1:3" ht="14.25" customHeight="1">
      <c r="A84" s="1"/>
      <c r="B84" s="1"/>
      <c r="C84" s="1"/>
    </row>
    <row r="85" spans="1:3" ht="14.25" customHeight="1">
      <c r="A85" s="1"/>
      <c r="B85" s="1"/>
      <c r="C85" s="1"/>
    </row>
    <row r="86" spans="1:3" ht="14.25" customHeight="1">
      <c r="A86" s="1"/>
      <c r="B86" s="1"/>
      <c r="C86" s="1"/>
    </row>
    <row r="87" spans="1:3" ht="14.25" customHeight="1">
      <c r="A87" s="1"/>
      <c r="B87" s="1"/>
      <c r="C87" s="1"/>
    </row>
    <row r="88" spans="1:3" ht="14.25" customHeight="1">
      <c r="A88" s="1"/>
      <c r="B88" s="1"/>
      <c r="C88" s="1"/>
    </row>
    <row r="89" spans="1:3" ht="14.25" customHeight="1">
      <c r="A89" s="1"/>
      <c r="B89" s="1"/>
      <c r="C89" s="1"/>
    </row>
    <row r="90" spans="1:3" ht="14.25" customHeight="1">
      <c r="A90" s="1"/>
      <c r="B90" s="1"/>
      <c r="C90" s="1"/>
    </row>
    <row r="91" spans="1:3" ht="14.25" customHeight="1">
      <c r="A91" s="1"/>
      <c r="B91" s="1"/>
      <c r="C91" s="1"/>
    </row>
    <row r="92" spans="1:3" ht="14.25" customHeight="1">
      <c r="A92" s="1"/>
      <c r="B92" s="1"/>
      <c r="C92" s="1"/>
    </row>
    <row r="93" spans="1:3" ht="14.25" customHeight="1">
      <c r="A93" s="1"/>
      <c r="B93" s="1"/>
      <c r="C93" s="1"/>
    </row>
    <row r="94" spans="1:3" ht="14.25" customHeight="1">
      <c r="A94" s="1"/>
      <c r="B94" s="1"/>
      <c r="C94" s="1"/>
    </row>
    <row r="95" spans="1:3" ht="14.25" customHeight="1">
      <c r="A95" s="1"/>
      <c r="B95" s="1"/>
      <c r="C95" s="1"/>
    </row>
    <row r="96" spans="1:3" ht="14.25" customHeight="1">
      <c r="A96" s="1"/>
      <c r="B96" s="1"/>
      <c r="C96" s="1"/>
    </row>
    <row r="97" spans="1:3" ht="14.25" customHeight="1">
      <c r="A97" s="1"/>
      <c r="B97" s="1"/>
      <c r="C97" s="1"/>
    </row>
    <row r="98" spans="1:3" ht="14.25" customHeight="1">
      <c r="A98" s="1"/>
      <c r="B98" s="1"/>
      <c r="C98" s="1"/>
    </row>
    <row r="99" spans="1:3" ht="14.25" customHeight="1">
      <c r="A99" s="1"/>
      <c r="B99" s="1"/>
      <c r="C99" s="1"/>
    </row>
    <row r="100" spans="1:3" ht="14.25" customHeight="1">
      <c r="A100" s="1"/>
      <c r="B100" s="1"/>
      <c r="C100" s="1"/>
    </row>
    <row r="101" spans="1:3" ht="14.25" customHeight="1">
      <c r="A101" s="1"/>
      <c r="B101" s="1"/>
      <c r="C101" s="1"/>
    </row>
    <row r="102" spans="1:3" ht="14.25" customHeight="1">
      <c r="A102" s="1"/>
      <c r="B102" s="1"/>
      <c r="C102" s="1"/>
    </row>
    <row r="103" spans="1:3" ht="14.25" customHeight="1">
      <c r="A103" s="1"/>
      <c r="B103" s="1"/>
      <c r="C103" s="1"/>
    </row>
    <row r="104" spans="1:3" ht="14.25" customHeight="1">
      <c r="A104" s="1"/>
      <c r="B104" s="1"/>
      <c r="C104" s="1"/>
    </row>
    <row r="105" spans="1:3" ht="14.25" customHeight="1">
      <c r="A105" s="1"/>
      <c r="B105" s="1"/>
      <c r="C105" s="1"/>
    </row>
    <row r="106" spans="1:3" ht="14.25" customHeight="1">
      <c r="A106" s="1"/>
      <c r="B106" s="1"/>
      <c r="C106" s="1"/>
    </row>
    <row r="107" spans="1:3" ht="14.25" customHeight="1">
      <c r="A107" s="1"/>
      <c r="B107" s="1"/>
      <c r="C107" s="1"/>
    </row>
    <row r="108" spans="1:3" ht="14.25" customHeight="1">
      <c r="A108" s="1"/>
      <c r="B108" s="1"/>
      <c r="C108" s="1"/>
    </row>
    <row r="109" spans="1:3" ht="14.25" customHeight="1">
      <c r="A109" s="1"/>
      <c r="B109" s="1"/>
      <c r="C109" s="1"/>
    </row>
    <row r="110" spans="1:3" ht="14.25" customHeight="1">
      <c r="A110" s="1"/>
      <c r="B110" s="1"/>
      <c r="C110" s="1"/>
    </row>
    <row r="111" spans="1:3" ht="14.25" customHeight="1">
      <c r="A111" s="1"/>
      <c r="B111" s="1"/>
      <c r="C111" s="1"/>
    </row>
    <row r="112" spans="1:3" ht="14.25" customHeight="1">
      <c r="A112" s="1"/>
      <c r="B112" s="1"/>
      <c r="C112" s="1"/>
    </row>
    <row r="113" spans="1:3" ht="14.25" customHeight="1">
      <c r="A113" s="1"/>
      <c r="B113" s="1"/>
      <c r="C113" s="1"/>
    </row>
    <row r="114" spans="1:3" ht="14.25" customHeight="1">
      <c r="A114" s="1"/>
      <c r="B114" s="1"/>
      <c r="C114" s="1"/>
    </row>
    <row r="115" spans="1:3" ht="14.25" customHeight="1">
      <c r="A115" s="1"/>
      <c r="B115" s="1"/>
      <c r="C115" s="1"/>
    </row>
    <row r="116" spans="1:3" ht="14.25" customHeight="1">
      <c r="A116" s="1"/>
      <c r="B116" s="1"/>
      <c r="C116" s="1"/>
    </row>
    <row r="117" spans="1:3" ht="14.25" customHeight="1">
      <c r="A117" s="1"/>
      <c r="B117" s="1"/>
      <c r="C117" s="1"/>
    </row>
    <row r="118" spans="1:3" ht="14.25" customHeight="1">
      <c r="A118" s="1"/>
      <c r="B118" s="1"/>
      <c r="C118" s="1"/>
    </row>
    <row r="119" spans="1:3" ht="14.25" customHeight="1">
      <c r="A119" s="1"/>
      <c r="B119" s="1"/>
      <c r="C119" s="1"/>
    </row>
    <row r="120" spans="1:3" ht="14.25" customHeight="1">
      <c r="A120" s="1"/>
      <c r="B120" s="1"/>
      <c r="C120" s="1"/>
    </row>
    <row r="121" spans="1:3" ht="14.25" customHeight="1">
      <c r="A121" s="1"/>
      <c r="B121" s="1"/>
      <c r="C121" s="1"/>
    </row>
    <row r="122" spans="1:3" ht="14.25" customHeight="1">
      <c r="A122" s="1"/>
      <c r="B122" s="1"/>
      <c r="C122" s="1"/>
    </row>
    <row r="123" spans="1:3" ht="14.25" customHeight="1">
      <c r="A123" s="1"/>
      <c r="B123" s="1"/>
      <c r="C123" s="1"/>
    </row>
    <row r="124" spans="1:3" ht="14.25" customHeight="1">
      <c r="A124" s="1"/>
      <c r="B124" s="1"/>
      <c r="C124" s="1"/>
    </row>
    <row r="125" spans="1:3" ht="14.25" customHeight="1">
      <c r="A125" s="1"/>
      <c r="B125" s="1"/>
      <c r="C125" s="1"/>
    </row>
    <row r="126" spans="1:3" ht="14.25" customHeight="1">
      <c r="A126" s="1"/>
      <c r="B126" s="1"/>
      <c r="C126" s="1"/>
    </row>
    <row r="127" spans="1:3" ht="14.25" customHeight="1">
      <c r="A127" s="1"/>
      <c r="B127" s="1"/>
      <c r="C127" s="1"/>
    </row>
    <row r="128" spans="1:3" ht="14.25" customHeight="1">
      <c r="A128" s="1"/>
      <c r="B128" s="1"/>
      <c r="C128" s="1"/>
    </row>
    <row r="129" spans="1:3" ht="14.25" customHeight="1">
      <c r="A129" s="1"/>
      <c r="B129" s="1"/>
      <c r="C129" s="1"/>
    </row>
    <row r="130" spans="1:3" ht="14.25" customHeight="1">
      <c r="A130" s="1"/>
      <c r="B130" s="1"/>
      <c r="C130" s="1"/>
    </row>
    <row r="131" spans="1:3" ht="14.25" customHeight="1">
      <c r="A131" s="1"/>
      <c r="B131" s="1"/>
      <c r="C131" s="1"/>
    </row>
    <row r="132" spans="1:3" ht="14.25" customHeight="1">
      <c r="A132" s="1"/>
      <c r="B132" s="1"/>
      <c r="C132" s="1"/>
    </row>
    <row r="133" spans="1:3" ht="14.25" customHeight="1">
      <c r="A133" s="1"/>
      <c r="B133" s="1"/>
      <c r="C133" s="1"/>
    </row>
    <row r="134" spans="1:3" ht="14.25" customHeight="1">
      <c r="A134" s="1"/>
      <c r="B134" s="1"/>
      <c r="C134" s="1"/>
    </row>
    <row r="135" spans="1:3" ht="14.25" customHeight="1">
      <c r="A135" s="1"/>
      <c r="B135" s="1"/>
      <c r="C135" s="1"/>
    </row>
    <row r="136" spans="1:3" ht="14.25" customHeight="1">
      <c r="A136" s="1"/>
      <c r="B136" s="1"/>
      <c r="C136" s="1"/>
    </row>
    <row r="137" spans="1:3" ht="14.25" customHeight="1">
      <c r="A137" s="1"/>
      <c r="B137" s="1"/>
      <c r="C137" s="1"/>
    </row>
    <row r="138" spans="1:3" ht="14.25" customHeight="1">
      <c r="A138" s="1"/>
      <c r="B138" s="1"/>
      <c r="C138" s="1"/>
    </row>
    <row r="139" spans="1:3" ht="14.25" customHeight="1">
      <c r="A139" s="1"/>
      <c r="B139" s="1"/>
      <c r="C139" s="1"/>
    </row>
    <row r="140" spans="1:3" ht="14.25" customHeight="1">
      <c r="A140" s="1"/>
      <c r="B140" s="1"/>
      <c r="C140" s="1"/>
    </row>
    <row r="141" spans="1:3" ht="14.25" customHeight="1">
      <c r="A141" s="1"/>
      <c r="B141" s="1"/>
      <c r="C141" s="1"/>
    </row>
    <row r="142" spans="1:3" ht="14.25" customHeight="1">
      <c r="A142" s="1"/>
      <c r="B142" s="1"/>
      <c r="C142" s="1"/>
    </row>
    <row r="143" spans="1:3" ht="14.25" customHeight="1">
      <c r="A143" s="1"/>
      <c r="B143" s="1"/>
      <c r="C143" s="1"/>
    </row>
    <row r="144" spans="1:3" ht="14.25" customHeight="1">
      <c r="A144" s="1"/>
      <c r="B144" s="1"/>
      <c r="C144" s="1"/>
    </row>
    <row r="145" spans="1:3" ht="14.25" customHeight="1">
      <c r="A145" s="1"/>
      <c r="B145" s="1"/>
      <c r="C145" s="1"/>
    </row>
    <row r="146" spans="1:3" ht="14.25" customHeight="1">
      <c r="A146" s="1"/>
      <c r="B146" s="1"/>
      <c r="C146" s="1"/>
    </row>
    <row r="147" spans="1:3" ht="14.25" customHeight="1">
      <c r="A147" s="1"/>
      <c r="B147" s="1"/>
      <c r="C147" s="1"/>
    </row>
    <row r="148" spans="1:3" ht="14.25" customHeight="1">
      <c r="A148" s="1"/>
      <c r="B148" s="1"/>
      <c r="C148" s="1"/>
    </row>
    <row r="149" spans="1:3" ht="14.25" customHeight="1">
      <c r="A149" s="1"/>
      <c r="B149" s="1"/>
      <c r="C149" s="1"/>
    </row>
    <row r="150" spans="1:3" ht="14.25" customHeight="1">
      <c r="A150" s="1"/>
      <c r="B150" s="1"/>
      <c r="C150" s="1"/>
    </row>
    <row r="151" spans="1:3" ht="14.25" customHeight="1">
      <c r="A151" s="1"/>
      <c r="B151" s="1"/>
      <c r="C151" s="1"/>
    </row>
    <row r="152" spans="1:3" ht="14.25" customHeight="1">
      <c r="A152" s="1"/>
      <c r="B152" s="1"/>
      <c r="C152" s="1"/>
    </row>
    <row r="153" spans="1:3" ht="14.25" customHeight="1">
      <c r="A153" s="1"/>
      <c r="B153" s="1"/>
      <c r="C153" s="1"/>
    </row>
    <row r="154" spans="1:3" ht="14.25" customHeight="1">
      <c r="A154" s="1"/>
      <c r="B154" s="1"/>
      <c r="C154" s="1"/>
    </row>
    <row r="155" spans="1:3" ht="14.25" customHeight="1">
      <c r="A155" s="1"/>
      <c r="B155" s="1"/>
      <c r="C155" s="1"/>
    </row>
    <row r="156" spans="1:3" ht="14.25" customHeight="1">
      <c r="A156" s="1"/>
      <c r="B156" s="1"/>
      <c r="C156" s="1"/>
    </row>
    <row r="157" spans="1:3" ht="14.25" customHeight="1">
      <c r="A157" s="1"/>
      <c r="B157" s="1"/>
      <c r="C157" s="1"/>
    </row>
    <row r="158" spans="1:3" ht="14.25" customHeight="1">
      <c r="A158" s="1"/>
      <c r="B158" s="1"/>
      <c r="C158" s="1"/>
    </row>
    <row r="159" spans="1:3" ht="14.25" customHeight="1">
      <c r="A159" s="1"/>
      <c r="B159" s="1"/>
      <c r="C159" s="1"/>
    </row>
    <row r="160" spans="1:3" ht="14.25" customHeight="1">
      <c r="A160" s="1"/>
      <c r="B160" s="1"/>
      <c r="C160" s="1"/>
    </row>
    <row r="161" spans="1:3" ht="14.25" customHeight="1">
      <c r="A161" s="1"/>
      <c r="B161" s="1"/>
      <c r="C161" s="1"/>
    </row>
    <row r="162" spans="1:3" ht="14.25" customHeight="1">
      <c r="A162" s="1"/>
      <c r="B162" s="1"/>
      <c r="C162" s="1"/>
    </row>
    <row r="163" spans="1:3" ht="14.25" customHeight="1">
      <c r="A163" s="1"/>
      <c r="B163" s="1"/>
      <c r="C163" s="1"/>
    </row>
    <row r="164" spans="1:3" ht="14.25" customHeight="1">
      <c r="A164" s="1"/>
      <c r="B164" s="1"/>
      <c r="C164" s="1"/>
    </row>
    <row r="165" spans="1:3" ht="14.25" customHeight="1">
      <c r="A165" s="1"/>
      <c r="B165" s="1"/>
      <c r="C165" s="1"/>
    </row>
    <row r="166" spans="1:3" ht="14.25" customHeight="1">
      <c r="A166" s="1"/>
      <c r="B166" s="1"/>
      <c r="C166" s="1"/>
    </row>
    <row r="167" spans="1:3" ht="14.25" customHeight="1">
      <c r="A167" s="1"/>
      <c r="B167" s="1"/>
      <c r="C167" s="1"/>
    </row>
    <row r="168" spans="1:3" ht="14.25" customHeight="1">
      <c r="A168" s="1"/>
      <c r="B168" s="1"/>
      <c r="C168" s="1"/>
    </row>
    <row r="169" spans="1:3" ht="14.25" customHeight="1">
      <c r="A169" s="1"/>
      <c r="B169" s="1"/>
      <c r="C169" s="1"/>
    </row>
    <row r="170" spans="1:3" ht="14.25" customHeight="1">
      <c r="A170" s="1"/>
      <c r="B170" s="1"/>
      <c r="C170" s="1"/>
    </row>
    <row r="171" spans="1:3" ht="14.25" customHeight="1">
      <c r="A171" s="1"/>
      <c r="B171" s="1"/>
      <c r="C171" s="1"/>
    </row>
    <row r="172" spans="1:3" ht="14.25" customHeight="1">
      <c r="A172" s="1"/>
      <c r="B172" s="1"/>
      <c r="C172" s="1"/>
    </row>
    <row r="173" spans="1:3" ht="14.25" customHeight="1">
      <c r="A173" s="1"/>
      <c r="B173" s="1"/>
      <c r="C173" s="1"/>
    </row>
    <row r="174" spans="1:3" ht="14.25" customHeight="1">
      <c r="A174" s="1"/>
      <c r="B174" s="1"/>
      <c r="C174" s="1"/>
    </row>
    <row r="175" spans="1:3" ht="14.25" customHeight="1">
      <c r="A175" s="1"/>
      <c r="B175" s="1"/>
      <c r="C175" s="1"/>
    </row>
    <row r="176" spans="1:3" ht="14.25" customHeight="1">
      <c r="A176" s="1"/>
      <c r="B176" s="1"/>
      <c r="C176" s="1"/>
    </row>
    <row r="177" spans="1:3" ht="14.25" customHeight="1">
      <c r="A177" s="1"/>
      <c r="B177" s="1"/>
      <c r="C177" s="1"/>
    </row>
    <row r="178" spans="1:3" ht="14.25" customHeight="1">
      <c r="A178" s="1"/>
      <c r="B178" s="1"/>
      <c r="C178" s="1"/>
    </row>
    <row r="179" spans="1:3" ht="14.25" customHeight="1">
      <c r="A179" s="1"/>
      <c r="B179" s="1"/>
      <c r="C179" s="1"/>
    </row>
    <row r="180" spans="1:3" ht="14.25" customHeight="1">
      <c r="A180" s="1"/>
      <c r="B180" s="1"/>
      <c r="C180" s="1"/>
    </row>
    <row r="181" spans="1:3" ht="14.25" customHeight="1">
      <c r="A181" s="1"/>
      <c r="B181" s="1"/>
      <c r="C181" s="1"/>
    </row>
    <row r="182" spans="1:3" ht="14.25" customHeight="1">
      <c r="A182" s="1"/>
      <c r="B182" s="1"/>
      <c r="C182" s="1"/>
    </row>
    <row r="183" spans="1:3" ht="14.25" customHeight="1">
      <c r="A183" s="1"/>
      <c r="B183" s="1"/>
      <c r="C183" s="1"/>
    </row>
    <row r="184" spans="1:3" ht="14.25" customHeight="1">
      <c r="A184" s="1"/>
      <c r="B184" s="1"/>
      <c r="C184" s="1"/>
    </row>
    <row r="185" spans="1:3" ht="14.25" customHeight="1">
      <c r="A185" s="1"/>
      <c r="B185" s="1"/>
      <c r="C185" s="1"/>
    </row>
    <row r="186" spans="1:3" ht="14.25" customHeight="1">
      <c r="A186" s="1"/>
      <c r="B186" s="1"/>
      <c r="C186" s="1"/>
    </row>
    <row r="187" spans="1:3" ht="14.25" customHeight="1">
      <c r="A187" s="1"/>
      <c r="B187" s="1"/>
      <c r="C187" s="1"/>
    </row>
    <row r="188" spans="1:3" ht="14.25" customHeight="1">
      <c r="A188" s="1"/>
      <c r="B188" s="1"/>
      <c r="C188" s="1"/>
    </row>
    <row r="189" spans="1:3" ht="14.25" customHeight="1">
      <c r="A189" s="1"/>
      <c r="B189" s="1"/>
      <c r="C189" s="1"/>
    </row>
    <row r="190" spans="1:3" ht="14.25" customHeight="1">
      <c r="A190" s="1"/>
      <c r="B190" s="1"/>
      <c r="C190" s="1"/>
    </row>
    <row r="191" spans="1:3" ht="14.25" customHeight="1">
      <c r="A191" s="1"/>
      <c r="B191" s="1"/>
      <c r="C191" s="1"/>
    </row>
    <row r="192" spans="1:3" ht="14.25" customHeight="1">
      <c r="A192" s="1"/>
      <c r="B192" s="1"/>
      <c r="C192" s="1"/>
    </row>
    <row r="193" spans="1:3" ht="14.25" customHeight="1">
      <c r="A193" s="1"/>
      <c r="B193" s="1"/>
      <c r="C193" s="1"/>
    </row>
    <row r="194" spans="1:3" ht="14.25" customHeight="1">
      <c r="A194" s="1"/>
      <c r="B194" s="1"/>
      <c r="C194" s="1"/>
    </row>
    <row r="195" spans="1:3" ht="14.25" customHeight="1">
      <c r="A195" s="1"/>
      <c r="B195" s="1"/>
      <c r="C195" s="1"/>
    </row>
    <row r="196" spans="1:3" ht="14.25" customHeight="1">
      <c r="A196" s="1"/>
      <c r="B196" s="1"/>
      <c r="C196" s="1"/>
    </row>
    <row r="197" spans="1:3" ht="14.25" customHeight="1">
      <c r="A197" s="1"/>
      <c r="B197" s="1"/>
      <c r="C197" s="1"/>
    </row>
    <row r="198" spans="1:3" ht="14.25" customHeight="1">
      <c r="A198" s="1"/>
      <c r="B198" s="1"/>
      <c r="C198" s="1"/>
    </row>
    <row r="199" spans="1:3" ht="14.25" customHeight="1">
      <c r="A199" s="1"/>
      <c r="B199" s="1"/>
      <c r="C199" s="1"/>
    </row>
    <row r="200" spans="1:3" ht="14.25" customHeight="1">
      <c r="A200" s="1"/>
      <c r="B200" s="1"/>
      <c r="C200" s="1"/>
    </row>
    <row r="201" spans="1:3" ht="14.25" customHeight="1">
      <c r="A201" s="1"/>
      <c r="B201" s="1"/>
      <c r="C201" s="1"/>
    </row>
    <row r="202" spans="1:3" ht="14.25" customHeight="1">
      <c r="A202" s="1"/>
      <c r="B202" s="1"/>
      <c r="C202" s="1"/>
    </row>
    <row r="203" spans="1:3" ht="14.25" customHeight="1">
      <c r="A203" s="1"/>
      <c r="B203" s="1"/>
      <c r="C203" s="1"/>
    </row>
    <row r="204" spans="1:3" ht="14.25" customHeight="1">
      <c r="A204" s="1"/>
      <c r="B204" s="1"/>
      <c r="C204" s="1"/>
    </row>
    <row r="205" spans="1:3" ht="14.25" customHeight="1">
      <c r="A205" s="1"/>
      <c r="B205" s="1"/>
      <c r="C205" s="1"/>
    </row>
    <row r="206" spans="1:3" ht="14.25" customHeight="1">
      <c r="A206" s="1"/>
      <c r="B206" s="1"/>
      <c r="C206" s="1"/>
    </row>
    <row r="207" spans="1:3" ht="14.25" customHeight="1">
      <c r="A207" s="1"/>
      <c r="B207" s="1"/>
      <c r="C207" s="1"/>
    </row>
    <row r="208" spans="1:3" ht="14.25" customHeight="1">
      <c r="A208" s="1"/>
      <c r="B208" s="1"/>
      <c r="C208" s="1"/>
    </row>
    <row r="209" spans="1:3" ht="14.25" customHeight="1">
      <c r="A209" s="1"/>
      <c r="B209" s="1"/>
      <c r="C209" s="1"/>
    </row>
    <row r="210" spans="1:3" ht="14.25" customHeight="1">
      <c r="A210" s="1"/>
      <c r="B210" s="1"/>
      <c r="C210" s="1"/>
    </row>
    <row r="211" spans="1:3" ht="14.25" customHeight="1">
      <c r="A211" s="1"/>
      <c r="B211" s="1"/>
      <c r="C211" s="1"/>
    </row>
    <row r="212" spans="1:3" ht="14.25" customHeight="1">
      <c r="A212" s="1"/>
      <c r="B212" s="1"/>
      <c r="C212" s="1"/>
    </row>
    <row r="213" spans="1:3" ht="14.25" customHeight="1">
      <c r="A213" s="1"/>
      <c r="B213" s="1"/>
      <c r="C213" s="1"/>
    </row>
    <row r="214" spans="1:3" ht="14.25" customHeight="1">
      <c r="A214" s="1"/>
      <c r="B214" s="1"/>
      <c r="C214" s="1"/>
    </row>
    <row r="215" spans="1:3" ht="14.25" customHeight="1">
      <c r="A215" s="1"/>
      <c r="B215" s="1"/>
      <c r="C215" s="1"/>
    </row>
    <row r="216" spans="1:3" ht="14.25" customHeight="1">
      <c r="A216" s="1"/>
      <c r="B216" s="1"/>
      <c r="C216" s="1"/>
    </row>
    <row r="217" spans="1:3" ht="14.25" customHeight="1">
      <c r="A217" s="1"/>
      <c r="B217" s="1"/>
      <c r="C217" s="1"/>
    </row>
    <row r="218" spans="1:3" ht="14.25" customHeight="1">
      <c r="A218" s="1"/>
      <c r="B218" s="1"/>
      <c r="C218" s="1"/>
    </row>
    <row r="219" spans="1:3" ht="14.25" customHeight="1">
      <c r="A219" s="1"/>
      <c r="B219" s="1"/>
      <c r="C219" s="1"/>
    </row>
    <row r="220" spans="1:3" ht="14.25" customHeight="1">
      <c r="A220" s="1"/>
      <c r="B220" s="1"/>
      <c r="C220" s="1"/>
    </row>
    <row r="221" spans="1:3" ht="14.25" customHeight="1">
      <c r="A221" s="1"/>
      <c r="B221" s="1"/>
      <c r="C221" s="1"/>
    </row>
    <row r="222" spans="1:3" ht="14.25" customHeight="1">
      <c r="A222" s="1"/>
      <c r="B222" s="1"/>
      <c r="C222" s="1"/>
    </row>
    <row r="223" spans="1:3" ht="14.25" customHeight="1">
      <c r="A223" s="1"/>
      <c r="B223" s="1"/>
      <c r="C223" s="1"/>
    </row>
    <row r="224" spans="1:3" ht="14.25" customHeight="1">
      <c r="A224" s="1"/>
      <c r="B224" s="1"/>
      <c r="C224" s="1"/>
    </row>
    <row r="225" spans="1:3" ht="14.25" customHeight="1">
      <c r="A225" s="1"/>
      <c r="B225" s="1"/>
      <c r="C225" s="1"/>
    </row>
    <row r="226" spans="1:3" ht="14.25" customHeight="1">
      <c r="A226" s="1"/>
      <c r="B226" s="1"/>
      <c r="C226" s="1"/>
    </row>
    <row r="227" spans="1:3" ht="14.25" customHeight="1">
      <c r="A227" s="1"/>
      <c r="B227" s="1"/>
      <c r="C227" s="1"/>
    </row>
    <row r="228" spans="1:3" ht="14.25" customHeight="1">
      <c r="A228" s="1"/>
      <c r="B228" s="1"/>
      <c r="C228" s="1"/>
    </row>
    <row r="229" spans="1:3" ht="14.25" customHeight="1">
      <c r="A229" s="1"/>
      <c r="B229" s="1"/>
      <c r="C229" s="1"/>
    </row>
    <row r="230" spans="1:3" ht="14.25" customHeight="1">
      <c r="A230" s="1"/>
      <c r="B230" s="1"/>
      <c r="C230" s="1"/>
    </row>
    <row r="231" spans="1:3" ht="14.25" customHeight="1">
      <c r="A231" s="1"/>
      <c r="B231" s="1"/>
      <c r="C231" s="1"/>
    </row>
    <row r="232" spans="1:3" ht="14.25" customHeight="1">
      <c r="A232" s="1"/>
      <c r="B232" s="1"/>
      <c r="C232" s="1"/>
    </row>
    <row r="233" spans="1:3" ht="14.25" customHeight="1">
      <c r="A233" s="1"/>
      <c r="B233" s="1"/>
      <c r="C233" s="1"/>
    </row>
    <row r="234" spans="1:3" ht="14.25" customHeight="1">
      <c r="A234" s="1"/>
      <c r="B234" s="1"/>
      <c r="C234" s="1"/>
    </row>
    <row r="235" spans="1:3" ht="14.25" customHeight="1">
      <c r="A235" s="1"/>
      <c r="B235" s="1"/>
      <c r="C235" s="1"/>
    </row>
    <row r="236" spans="1:3" ht="14.25" customHeight="1">
      <c r="A236" s="1"/>
      <c r="B236" s="1"/>
      <c r="C236" s="1"/>
    </row>
    <row r="237" spans="1:3" ht="14.25" customHeight="1">
      <c r="A237" s="1"/>
      <c r="B237" s="1"/>
      <c r="C237" s="1"/>
    </row>
    <row r="238" spans="1:3" ht="14.25" customHeight="1">
      <c r="A238" s="1"/>
      <c r="B238" s="1"/>
      <c r="C238" s="1"/>
    </row>
    <row r="239" spans="1:3" ht="14.25" customHeight="1">
      <c r="A239" s="1"/>
      <c r="B239" s="1"/>
      <c r="C239" s="1"/>
    </row>
    <row r="240" spans="1:3" ht="14.25" customHeight="1">
      <c r="A240" s="1"/>
      <c r="B240" s="1"/>
      <c r="C240" s="1"/>
    </row>
    <row r="241" spans="1:3" ht="14.25" customHeight="1">
      <c r="A241" s="1"/>
      <c r="B241" s="1"/>
      <c r="C241" s="1"/>
    </row>
    <row r="242" spans="1:3" ht="14.25" customHeight="1">
      <c r="A242" s="1"/>
      <c r="B242" s="1"/>
      <c r="C242" s="1"/>
    </row>
    <row r="243" spans="1:3" ht="14.25" customHeight="1">
      <c r="A243" s="1"/>
      <c r="B243" s="1"/>
      <c r="C243" s="1"/>
    </row>
    <row r="244" spans="1:3" ht="14.25" customHeight="1">
      <c r="A244" s="1"/>
      <c r="B244" s="1"/>
      <c r="C244" s="1"/>
    </row>
    <row r="245" spans="1:3" ht="14.25" customHeight="1">
      <c r="A245" s="1"/>
      <c r="B245" s="1"/>
      <c r="C245" s="1"/>
    </row>
    <row r="246" spans="1:3" ht="14.25" customHeight="1">
      <c r="A246" s="1"/>
      <c r="B246" s="1"/>
      <c r="C246" s="1"/>
    </row>
    <row r="247" spans="1:3" ht="14.25" customHeight="1">
      <c r="A247" s="1"/>
      <c r="B247" s="1"/>
      <c r="C247" s="1"/>
    </row>
    <row r="248" spans="1:3" ht="14.25" customHeight="1">
      <c r="A248" s="1"/>
      <c r="B248" s="1"/>
      <c r="C248" s="1"/>
    </row>
    <row r="249" spans="1:3" ht="14.25" customHeight="1">
      <c r="A249" s="1"/>
      <c r="B249" s="1"/>
      <c r="C249" s="1"/>
    </row>
    <row r="250" spans="1:3" ht="14.25" customHeight="1">
      <c r="A250" s="1"/>
      <c r="B250" s="1"/>
      <c r="C250" s="1"/>
    </row>
    <row r="251" spans="1:3" ht="14.25" customHeight="1">
      <c r="A251" s="1"/>
      <c r="B251" s="1"/>
      <c r="C251" s="1"/>
    </row>
    <row r="252" spans="1:3" ht="14.25" customHeight="1">
      <c r="A252" s="1"/>
      <c r="B252" s="1"/>
      <c r="C252" s="1"/>
    </row>
    <row r="253" spans="1:3" ht="14.25" customHeight="1">
      <c r="A253" s="1"/>
      <c r="B253" s="1"/>
      <c r="C253" s="1"/>
    </row>
    <row r="254" spans="1:3" ht="14.25" customHeight="1">
      <c r="A254" s="1"/>
      <c r="B254" s="1"/>
      <c r="C254" s="1"/>
    </row>
    <row r="255" spans="1:3" ht="14.25" customHeight="1">
      <c r="A255" s="1"/>
      <c r="B255" s="1"/>
      <c r="C255" s="1"/>
    </row>
    <row r="256" spans="1:3" ht="14.25" customHeight="1">
      <c r="A256" s="1"/>
      <c r="B256" s="1"/>
      <c r="C256" s="1"/>
    </row>
    <row r="257" spans="1:3" ht="14.25" customHeight="1">
      <c r="A257" s="1"/>
      <c r="B257" s="1"/>
      <c r="C257" s="1"/>
    </row>
    <row r="258" spans="1:3" ht="14.25" customHeight="1">
      <c r="A258" s="1"/>
      <c r="B258" s="1"/>
      <c r="C258" s="1"/>
    </row>
    <row r="259" spans="1:3" ht="14.25" customHeight="1">
      <c r="A259" s="1"/>
      <c r="B259" s="1"/>
      <c r="C259" s="1"/>
    </row>
    <row r="260" spans="1:3" ht="14.25" customHeight="1">
      <c r="A260" s="1"/>
      <c r="B260" s="1"/>
      <c r="C260" s="1"/>
    </row>
    <row r="261" spans="1:3" ht="14.25" customHeight="1">
      <c r="A261" s="1"/>
      <c r="B261" s="1"/>
      <c r="C261" s="1"/>
    </row>
    <row r="262" spans="1:3" ht="14.25" customHeight="1">
      <c r="A262" s="1"/>
      <c r="B262" s="1"/>
      <c r="C262" s="1"/>
    </row>
    <row r="263" spans="1:3" ht="14.25" customHeight="1">
      <c r="A263" s="1"/>
      <c r="B263" s="1"/>
      <c r="C263" s="1"/>
    </row>
    <row r="264" spans="1:3" ht="14.25" customHeight="1">
      <c r="A264" s="1"/>
      <c r="B264" s="1"/>
      <c r="C264" s="1"/>
    </row>
    <row r="265" spans="1:3" ht="14.25" customHeight="1">
      <c r="A265" s="1"/>
      <c r="B265" s="1"/>
      <c r="C265" s="1"/>
    </row>
    <row r="266" spans="1:3" ht="14.25" customHeight="1">
      <c r="A266" s="1"/>
      <c r="B266" s="1"/>
      <c r="C266" s="1"/>
    </row>
    <row r="267" spans="1:3" ht="14.25" customHeight="1">
      <c r="A267" s="1"/>
      <c r="B267" s="1"/>
      <c r="C267" s="1"/>
    </row>
    <row r="268" spans="1:3" ht="14.25" customHeight="1">
      <c r="A268" s="1"/>
      <c r="B268" s="1"/>
      <c r="C268" s="1"/>
    </row>
    <row r="269" spans="1:3" ht="14.25" customHeight="1">
      <c r="A269" s="1"/>
      <c r="B269" s="1"/>
      <c r="C269" s="1"/>
    </row>
    <row r="270" spans="1:3" ht="14.25" customHeight="1">
      <c r="A270" s="1"/>
      <c r="B270" s="1"/>
      <c r="C270" s="1"/>
    </row>
    <row r="271" spans="1:3" ht="14.25" customHeight="1">
      <c r="A271" s="1"/>
      <c r="B271" s="1"/>
      <c r="C271" s="1"/>
    </row>
    <row r="272" spans="1:3" ht="14.25" customHeight="1">
      <c r="A272" s="1"/>
      <c r="B272" s="1"/>
      <c r="C272" s="1"/>
    </row>
    <row r="273" spans="1:3" ht="14.25" customHeight="1">
      <c r="A273" s="1"/>
      <c r="B273" s="1"/>
      <c r="C273" s="1"/>
    </row>
    <row r="274" spans="1:3" ht="14.25" customHeight="1">
      <c r="A274" s="1"/>
      <c r="B274" s="1"/>
      <c r="C274" s="1"/>
    </row>
    <row r="275" spans="1:3" ht="14.25" customHeight="1">
      <c r="A275" s="1"/>
      <c r="B275" s="1"/>
      <c r="C275" s="1"/>
    </row>
    <row r="276" spans="1:3" ht="14.25" customHeight="1">
      <c r="A276" s="1"/>
      <c r="B276" s="1"/>
      <c r="C276" s="1"/>
    </row>
    <row r="277" spans="1:3" ht="14.25" customHeight="1">
      <c r="A277" s="1"/>
      <c r="B277" s="1"/>
      <c r="C277" s="1"/>
    </row>
    <row r="278" spans="1:3" ht="14.25" customHeight="1">
      <c r="A278" s="1"/>
      <c r="B278" s="1"/>
      <c r="C278" s="1"/>
    </row>
    <row r="279" spans="1:3" ht="14.25" customHeight="1">
      <c r="A279" s="1"/>
      <c r="B279" s="1"/>
      <c r="C279" s="1"/>
    </row>
    <row r="280" spans="1:3" ht="14.25" customHeight="1">
      <c r="A280" s="1"/>
      <c r="B280" s="1"/>
      <c r="C280" s="1"/>
    </row>
    <row r="281" spans="1:3" ht="14.25" customHeight="1">
      <c r="A281" s="1"/>
      <c r="B281" s="1"/>
      <c r="C281" s="1"/>
    </row>
    <row r="282" spans="1:3" ht="14.25" customHeight="1">
      <c r="A282" s="1"/>
      <c r="B282" s="1"/>
      <c r="C282" s="1"/>
    </row>
    <row r="283" spans="1:3" ht="14.25" customHeight="1">
      <c r="A283" s="1"/>
      <c r="B283" s="1"/>
      <c r="C283" s="1"/>
    </row>
    <row r="284" spans="1:3" ht="14.25" customHeight="1">
      <c r="A284" s="1"/>
      <c r="B284" s="1"/>
      <c r="C284" s="1"/>
    </row>
    <row r="285" spans="1:3" ht="14.25" customHeight="1">
      <c r="A285" s="1"/>
      <c r="B285" s="1"/>
      <c r="C285" s="1"/>
    </row>
    <row r="286" spans="1:3" ht="14.25" customHeight="1">
      <c r="A286" s="1"/>
      <c r="B286" s="1"/>
      <c r="C286" s="1"/>
    </row>
    <row r="287" spans="1:3" ht="14.25" customHeight="1">
      <c r="A287" s="1"/>
      <c r="B287" s="1"/>
      <c r="C287" s="1"/>
    </row>
    <row r="288" spans="1:3" ht="14.25" customHeight="1">
      <c r="A288" s="1"/>
      <c r="B288" s="1"/>
      <c r="C288" s="1"/>
    </row>
    <row r="289" spans="1:3" ht="14.25" customHeight="1">
      <c r="A289" s="1"/>
      <c r="B289" s="1"/>
      <c r="C289" s="1"/>
    </row>
    <row r="290" spans="1:3" ht="14.25" customHeight="1">
      <c r="A290" s="1"/>
      <c r="B290" s="1"/>
      <c r="C290" s="1"/>
    </row>
    <row r="291" spans="1:3" ht="14.25" customHeight="1">
      <c r="A291" s="1"/>
      <c r="B291" s="1"/>
      <c r="C291" s="1"/>
    </row>
    <row r="292" spans="1:3" ht="14.25" customHeight="1">
      <c r="A292" s="1"/>
      <c r="B292" s="1"/>
      <c r="C292" s="1"/>
    </row>
    <row r="293" spans="1:3" ht="14.25" customHeight="1">
      <c r="A293" s="1"/>
      <c r="B293" s="1"/>
      <c r="C293" s="1"/>
    </row>
    <row r="294" spans="1:3" ht="14.25" customHeight="1">
      <c r="A294" s="1"/>
      <c r="B294" s="1"/>
      <c r="C294" s="1"/>
    </row>
    <row r="295" spans="1:3" ht="14.25" customHeight="1">
      <c r="A295" s="1"/>
      <c r="B295" s="1"/>
      <c r="C295" s="1"/>
    </row>
    <row r="296" spans="1:3" ht="14.25" customHeight="1">
      <c r="A296" s="1"/>
      <c r="B296" s="1"/>
      <c r="C296" s="1"/>
    </row>
    <row r="297" spans="1:3" ht="14.25" customHeight="1">
      <c r="A297" s="1"/>
      <c r="B297" s="1"/>
      <c r="C297" s="1"/>
    </row>
    <row r="298" spans="1:3" ht="14.25" customHeight="1">
      <c r="A298" s="1"/>
      <c r="B298" s="1"/>
      <c r="C298" s="1"/>
    </row>
    <row r="299" spans="1:3" ht="14.25" customHeight="1">
      <c r="A299" s="1"/>
      <c r="B299" s="1"/>
      <c r="C299" s="1"/>
    </row>
    <row r="300" spans="1:3" ht="14.25" customHeight="1">
      <c r="A300" s="1"/>
      <c r="B300" s="1"/>
      <c r="C300" s="1"/>
    </row>
    <row r="301" spans="1:3" ht="14.25" customHeight="1">
      <c r="A301" s="1"/>
      <c r="B301" s="1"/>
      <c r="C301" s="1"/>
    </row>
    <row r="302" spans="1:3" ht="14.25" customHeight="1">
      <c r="A302" s="1"/>
      <c r="B302" s="1"/>
      <c r="C302" s="1"/>
    </row>
    <row r="303" spans="1:3" ht="14.25" customHeight="1">
      <c r="A303" s="1"/>
      <c r="B303" s="1"/>
      <c r="C303" s="1"/>
    </row>
    <row r="304" spans="1:3" ht="14.25" customHeight="1">
      <c r="A304" s="1"/>
      <c r="B304" s="1"/>
      <c r="C304" s="1"/>
    </row>
    <row r="305" spans="1:3" ht="14.25" customHeight="1">
      <c r="A305" s="1"/>
      <c r="B305" s="1"/>
      <c r="C305" s="1"/>
    </row>
    <row r="306" spans="1:3" ht="14.25" customHeight="1">
      <c r="A306" s="1"/>
      <c r="B306" s="1"/>
      <c r="C306" s="1"/>
    </row>
    <row r="307" spans="1:3" ht="14.25" customHeight="1">
      <c r="A307" s="1"/>
      <c r="B307" s="1"/>
      <c r="C307" s="1"/>
    </row>
    <row r="308" spans="1:3" ht="14.25" customHeight="1">
      <c r="A308" s="1"/>
      <c r="B308" s="1"/>
      <c r="C308" s="1"/>
    </row>
    <row r="309" spans="1:3" ht="14.25" customHeight="1">
      <c r="A309" s="1"/>
      <c r="B309" s="1"/>
      <c r="C309" s="1"/>
    </row>
    <row r="310" spans="1:3" ht="14.25" customHeight="1">
      <c r="A310" s="1"/>
      <c r="B310" s="1"/>
      <c r="C310" s="1"/>
    </row>
    <row r="311" spans="1:3" ht="14.25" customHeight="1">
      <c r="A311" s="1"/>
      <c r="B311" s="1"/>
      <c r="C311" s="1"/>
    </row>
    <row r="312" spans="1:3" ht="14.25" customHeight="1">
      <c r="A312" s="1"/>
      <c r="B312" s="1"/>
      <c r="C312" s="1"/>
    </row>
    <row r="313" spans="1:3" ht="14.25" customHeight="1">
      <c r="A313" s="1"/>
      <c r="B313" s="1"/>
      <c r="C313" s="1"/>
    </row>
    <row r="314" spans="1:3" ht="14.25" customHeight="1">
      <c r="A314" s="1"/>
      <c r="B314" s="1"/>
      <c r="C314" s="1"/>
    </row>
    <row r="315" spans="1:3" ht="14.25" customHeight="1">
      <c r="A315" s="1"/>
      <c r="B315" s="1"/>
      <c r="C315" s="1"/>
    </row>
    <row r="316" spans="1:3" ht="14.25" customHeight="1">
      <c r="A316" s="1"/>
      <c r="B316" s="1"/>
      <c r="C316" s="1"/>
    </row>
    <row r="317" spans="1:3" ht="14.25" customHeight="1">
      <c r="A317" s="1"/>
      <c r="B317" s="1"/>
      <c r="C317" s="1"/>
    </row>
    <row r="318" spans="1:3" ht="14.25" customHeight="1">
      <c r="A318" s="1"/>
      <c r="B318" s="1"/>
      <c r="C318" s="1"/>
    </row>
    <row r="319" spans="1:3" ht="14.25" customHeight="1">
      <c r="A319" s="1"/>
      <c r="B319" s="1"/>
      <c r="C319" s="1"/>
    </row>
    <row r="320" spans="1:3" ht="14.25" customHeight="1">
      <c r="A320" s="1"/>
      <c r="B320" s="1"/>
      <c r="C320" s="1"/>
    </row>
    <row r="321" spans="1:3" ht="14.25" customHeight="1">
      <c r="A321" s="1"/>
      <c r="B321" s="1"/>
      <c r="C321" s="1"/>
    </row>
    <row r="322" spans="1:3" ht="14.25" customHeight="1">
      <c r="A322" s="1"/>
      <c r="B322" s="1"/>
      <c r="C322" s="1"/>
    </row>
    <row r="323" spans="1:3" ht="14.25" customHeight="1">
      <c r="A323" s="1"/>
      <c r="B323" s="1"/>
      <c r="C323" s="1"/>
    </row>
    <row r="324" spans="1:3" ht="14.25" customHeight="1">
      <c r="A324" s="1"/>
      <c r="B324" s="1"/>
      <c r="C324" s="1"/>
    </row>
    <row r="325" spans="1:3" ht="14.25" customHeight="1">
      <c r="A325" s="1"/>
      <c r="B325" s="1"/>
      <c r="C325" s="1"/>
    </row>
    <row r="326" spans="1:3" ht="14.25" customHeight="1">
      <c r="A326" s="1"/>
      <c r="B326" s="1"/>
      <c r="C326" s="1"/>
    </row>
    <row r="327" spans="1:3" ht="14.25" customHeight="1">
      <c r="A327" s="1"/>
      <c r="B327" s="1"/>
      <c r="C327" s="1"/>
    </row>
    <row r="328" spans="1:3" ht="14.25" customHeight="1">
      <c r="A328" s="1"/>
      <c r="B328" s="1"/>
      <c r="C328" s="1"/>
    </row>
    <row r="329" spans="1:3" ht="14.25" customHeight="1">
      <c r="A329" s="1"/>
      <c r="B329" s="1"/>
      <c r="C329" s="1"/>
    </row>
    <row r="330" spans="1:3" ht="14.25" customHeight="1">
      <c r="A330" s="1"/>
      <c r="B330" s="1"/>
      <c r="C330" s="1"/>
    </row>
    <row r="331" spans="1:3" ht="14.25" customHeight="1">
      <c r="A331" s="1"/>
      <c r="B331" s="1"/>
      <c r="C331" s="1"/>
    </row>
    <row r="332" spans="1:3" ht="14.25" customHeight="1">
      <c r="A332" s="1"/>
      <c r="B332" s="1"/>
      <c r="C332" s="1"/>
    </row>
    <row r="333" spans="1:3" ht="14.25" customHeight="1">
      <c r="A333" s="1"/>
      <c r="B333" s="1"/>
      <c r="C333" s="1"/>
    </row>
    <row r="334" spans="1:3" ht="14.25" customHeight="1">
      <c r="A334" s="1"/>
      <c r="B334" s="1"/>
      <c r="C334" s="1"/>
    </row>
    <row r="335" spans="1:3" ht="14.25" customHeight="1">
      <c r="A335" s="1"/>
      <c r="B335" s="1"/>
      <c r="C335" s="1"/>
    </row>
    <row r="336" spans="1:3" ht="14.25" customHeight="1">
      <c r="A336" s="1"/>
      <c r="B336" s="1"/>
      <c r="C336" s="1"/>
    </row>
    <row r="337" spans="1:3" ht="14.25" customHeight="1">
      <c r="A337" s="1"/>
      <c r="B337" s="1"/>
      <c r="C337" s="1"/>
    </row>
    <row r="338" spans="1:3" ht="14.25" customHeight="1">
      <c r="A338" s="1"/>
      <c r="B338" s="1"/>
      <c r="C338" s="1"/>
    </row>
    <row r="339" spans="1:3" ht="14.25" customHeight="1">
      <c r="A339" s="1"/>
      <c r="B339" s="1"/>
      <c r="C339" s="1"/>
    </row>
    <row r="340" spans="1:3" ht="14.25" customHeight="1">
      <c r="A340" s="1"/>
      <c r="B340" s="1"/>
      <c r="C340" s="1"/>
    </row>
    <row r="341" spans="1:3" ht="14.25" customHeight="1">
      <c r="A341" s="1"/>
      <c r="B341" s="1"/>
      <c r="C341" s="1"/>
    </row>
    <row r="342" spans="1:3" ht="14.25" customHeight="1">
      <c r="A342" s="1"/>
      <c r="B342" s="1"/>
      <c r="C342" s="1"/>
    </row>
    <row r="343" spans="1:3" ht="14.25" customHeight="1">
      <c r="A343" s="1"/>
      <c r="B343" s="1"/>
      <c r="C343" s="1"/>
    </row>
    <row r="344" spans="1:3" ht="14.25" customHeight="1">
      <c r="A344" s="1"/>
      <c r="B344" s="1"/>
      <c r="C344" s="1"/>
    </row>
    <row r="345" spans="1:3" ht="14.25" customHeight="1">
      <c r="A345" s="1"/>
      <c r="B345" s="1"/>
      <c r="C345" s="1"/>
    </row>
    <row r="346" spans="1:3" ht="14.25" customHeight="1">
      <c r="A346" s="1"/>
      <c r="B346" s="1"/>
      <c r="C346" s="1"/>
    </row>
    <row r="347" spans="1:3" ht="14.25" customHeight="1">
      <c r="A347" s="1"/>
      <c r="B347" s="1"/>
      <c r="C347" s="1"/>
    </row>
    <row r="348" spans="1:3" ht="14.25" customHeight="1">
      <c r="A348" s="1"/>
      <c r="B348" s="1"/>
      <c r="C348" s="1"/>
    </row>
    <row r="349" spans="1:3" ht="14.25" customHeight="1">
      <c r="A349" s="1"/>
      <c r="B349" s="1"/>
      <c r="C349" s="1"/>
    </row>
    <row r="350" spans="1:3" ht="14.25" customHeight="1">
      <c r="A350" s="1"/>
      <c r="B350" s="1"/>
      <c r="C350" s="1"/>
    </row>
    <row r="351" spans="1:3" ht="14.25" customHeight="1">
      <c r="A351" s="1"/>
      <c r="B351" s="1"/>
      <c r="C351" s="1"/>
    </row>
    <row r="352" spans="1:3" ht="14.25" customHeight="1">
      <c r="A352" s="1"/>
      <c r="B352" s="1"/>
      <c r="C352" s="1"/>
    </row>
    <row r="353" spans="1:3" ht="14.25" customHeight="1">
      <c r="A353" s="1"/>
      <c r="B353" s="1"/>
      <c r="C353" s="1"/>
    </row>
    <row r="354" spans="1:3" ht="14.25" customHeight="1">
      <c r="A354" s="1"/>
      <c r="B354" s="1"/>
      <c r="C354" s="1"/>
    </row>
    <row r="355" spans="1:3" ht="14.25" customHeight="1">
      <c r="A355" s="1"/>
      <c r="B355" s="1"/>
      <c r="C355" s="1"/>
    </row>
    <row r="356" spans="1:3" ht="14.25" customHeight="1">
      <c r="A356" s="1"/>
      <c r="B356" s="1"/>
      <c r="C356" s="1"/>
    </row>
    <row r="357" spans="1:3" ht="14.25" customHeight="1">
      <c r="A357" s="1"/>
      <c r="B357" s="1"/>
      <c r="C357" s="1"/>
    </row>
    <row r="358" spans="1:3" ht="14.25" customHeight="1">
      <c r="A358" s="1"/>
      <c r="B358" s="1"/>
      <c r="C358" s="1"/>
    </row>
    <row r="359" spans="1:3" ht="14.25" customHeight="1">
      <c r="A359" s="1"/>
      <c r="B359" s="1"/>
      <c r="C359" s="1"/>
    </row>
    <row r="360" spans="1:3" ht="14.25" customHeight="1">
      <c r="A360" s="1"/>
      <c r="B360" s="1"/>
      <c r="C360" s="1"/>
    </row>
    <row r="361" spans="1:3" ht="14.25" customHeight="1">
      <c r="A361" s="1"/>
      <c r="B361" s="1"/>
      <c r="C361" s="1"/>
    </row>
    <row r="362" spans="1:3" ht="14.25" customHeight="1">
      <c r="A362" s="1"/>
      <c r="B362" s="1"/>
      <c r="C362" s="1"/>
    </row>
    <row r="363" spans="1:3" ht="14.25" customHeight="1">
      <c r="A363" s="1"/>
      <c r="B363" s="1"/>
      <c r="C363" s="1"/>
    </row>
    <row r="364" spans="1:3" ht="14.25" customHeight="1">
      <c r="A364" s="1"/>
      <c r="B364" s="1"/>
      <c r="C364" s="1"/>
    </row>
    <row r="365" spans="1:3" ht="14.25" customHeight="1">
      <c r="A365" s="1"/>
      <c r="B365" s="1"/>
      <c r="C365" s="1"/>
    </row>
    <row r="366" spans="1:3" ht="14.25" customHeight="1">
      <c r="A366" s="1"/>
      <c r="B366" s="1"/>
      <c r="C366" s="1"/>
    </row>
    <row r="367" spans="1:3" ht="14.25" customHeight="1">
      <c r="A367" s="1"/>
      <c r="B367" s="1"/>
      <c r="C367" s="1"/>
    </row>
    <row r="368" spans="1:3" ht="14.25" customHeight="1">
      <c r="A368" s="1"/>
      <c r="B368" s="1"/>
      <c r="C368" s="1"/>
    </row>
    <row r="369" spans="1:3" ht="14.25" customHeight="1">
      <c r="A369" s="1"/>
      <c r="B369" s="1"/>
      <c r="C369" s="1"/>
    </row>
    <row r="370" spans="1:3" ht="14.25" customHeight="1">
      <c r="A370" s="1"/>
      <c r="B370" s="1"/>
      <c r="C370" s="1"/>
    </row>
    <row r="371" spans="1:3" ht="14.25" customHeight="1">
      <c r="A371" s="1"/>
      <c r="B371" s="1"/>
      <c r="C371" s="1"/>
    </row>
    <row r="372" spans="1:3" ht="14.25" customHeight="1">
      <c r="A372" s="1"/>
      <c r="B372" s="1"/>
      <c r="C372" s="1"/>
    </row>
    <row r="373" spans="1:3" ht="14.25" customHeight="1">
      <c r="A373" s="1"/>
      <c r="B373" s="1"/>
      <c r="C373" s="1"/>
    </row>
    <row r="374" spans="1:3" ht="14.25" customHeight="1">
      <c r="A374" s="1"/>
      <c r="B374" s="1"/>
      <c r="C374" s="1"/>
    </row>
    <row r="375" spans="1:3" ht="14.25" customHeight="1">
      <c r="A375" s="1"/>
      <c r="B375" s="1"/>
      <c r="C375" s="1"/>
    </row>
    <row r="376" spans="1:3" ht="14.25" customHeight="1">
      <c r="A376" s="1"/>
      <c r="B376" s="1"/>
      <c r="C376" s="1"/>
    </row>
    <row r="377" spans="1:3" ht="14.25" customHeight="1">
      <c r="A377" s="1"/>
      <c r="B377" s="1"/>
      <c r="C377" s="1"/>
    </row>
    <row r="378" spans="1:3" ht="14.25" customHeight="1">
      <c r="A378" s="1"/>
      <c r="B378" s="1"/>
      <c r="C378" s="1"/>
    </row>
    <row r="379" spans="1:3" ht="14.25" customHeight="1">
      <c r="A379" s="1"/>
      <c r="B379" s="1"/>
      <c r="C379" s="1"/>
    </row>
    <row r="380" spans="1:3" ht="14.25" customHeight="1">
      <c r="A380" s="1"/>
      <c r="B380" s="1"/>
      <c r="C380" s="1"/>
    </row>
    <row r="381" spans="1:3" ht="14.25" customHeight="1">
      <c r="A381" s="1"/>
      <c r="B381" s="1"/>
      <c r="C381" s="1"/>
    </row>
    <row r="382" spans="1:3" ht="14.25" customHeight="1">
      <c r="A382" s="1"/>
      <c r="B382" s="1"/>
      <c r="C382" s="1"/>
    </row>
    <row r="383" spans="1:3" ht="14.25" customHeight="1">
      <c r="A383" s="1"/>
      <c r="B383" s="1"/>
      <c r="C383" s="1"/>
    </row>
    <row r="384" spans="1:3" ht="14.25" customHeight="1">
      <c r="A384" s="1"/>
      <c r="B384" s="1"/>
      <c r="C384" s="1"/>
    </row>
    <row r="385" spans="1:3" ht="14.25" customHeight="1">
      <c r="A385" s="1"/>
      <c r="B385" s="1"/>
      <c r="C385" s="1"/>
    </row>
    <row r="386" spans="1:3" ht="14.25" customHeight="1">
      <c r="A386" s="1"/>
      <c r="B386" s="1"/>
      <c r="C386" s="1"/>
    </row>
    <row r="387" spans="1:3" ht="14.25" customHeight="1">
      <c r="A387" s="1"/>
      <c r="B387" s="1"/>
      <c r="C387" s="1"/>
    </row>
    <row r="388" spans="1:3" ht="14.25" customHeight="1">
      <c r="A388" s="1"/>
      <c r="B388" s="1"/>
      <c r="C388" s="1"/>
    </row>
    <row r="389" spans="1:3" ht="14.25" customHeight="1">
      <c r="A389" s="1"/>
      <c r="B389" s="1"/>
      <c r="C389" s="1"/>
    </row>
    <row r="390" spans="1:3" ht="14.25" customHeight="1">
      <c r="A390" s="1"/>
      <c r="B390" s="1"/>
      <c r="C390" s="1"/>
    </row>
    <row r="391" spans="1:3" ht="14.25" customHeight="1">
      <c r="A391" s="1"/>
      <c r="B391" s="1"/>
      <c r="C391" s="1"/>
    </row>
    <row r="392" spans="1:3" ht="14.25" customHeight="1">
      <c r="A392" s="1"/>
      <c r="B392" s="1"/>
      <c r="C392" s="1"/>
    </row>
    <row r="393" spans="1:3" ht="14.25" customHeight="1">
      <c r="A393" s="1"/>
      <c r="B393" s="1"/>
      <c r="C393" s="1"/>
    </row>
    <row r="394" spans="1:3" ht="14.25" customHeight="1">
      <c r="A394" s="1"/>
      <c r="B394" s="1"/>
      <c r="C394" s="1"/>
    </row>
    <row r="395" spans="1:3" ht="14.25" customHeight="1">
      <c r="A395" s="1"/>
      <c r="B395" s="1"/>
      <c r="C395" s="1"/>
    </row>
    <row r="396" spans="1:3" ht="14.25" customHeight="1">
      <c r="A396" s="1"/>
      <c r="B396" s="1"/>
      <c r="C396" s="1"/>
    </row>
    <row r="397" spans="1:3" ht="14.25" customHeight="1">
      <c r="A397" s="1"/>
      <c r="B397" s="1"/>
      <c r="C397" s="1"/>
    </row>
    <row r="398" spans="1:3" ht="14.25" customHeight="1">
      <c r="A398" s="1"/>
      <c r="B398" s="1"/>
      <c r="C398" s="1"/>
    </row>
    <row r="399" spans="1:3" ht="14.25" customHeight="1">
      <c r="A399" s="1"/>
      <c r="B399" s="1"/>
      <c r="C399" s="1"/>
    </row>
    <row r="400" spans="1:3" ht="14.25" customHeight="1">
      <c r="A400" s="1"/>
      <c r="B400" s="1"/>
      <c r="C400" s="1"/>
    </row>
    <row r="401" spans="1:3" ht="14.25" customHeight="1">
      <c r="A401" s="1"/>
      <c r="B401" s="1"/>
      <c r="C401" s="1"/>
    </row>
    <row r="402" spans="1:3" ht="14.25" customHeight="1">
      <c r="A402" s="1"/>
      <c r="B402" s="1"/>
      <c r="C402" s="1"/>
    </row>
    <row r="403" spans="1:3" ht="14.25" customHeight="1">
      <c r="A403" s="1"/>
      <c r="B403" s="1"/>
      <c r="C403" s="1"/>
    </row>
    <row r="404" spans="1:3" ht="14.25" customHeight="1">
      <c r="A404" s="1"/>
      <c r="B404" s="1"/>
      <c r="C404" s="1"/>
    </row>
    <row r="405" spans="1:3" ht="14.25" customHeight="1">
      <c r="A405" s="1"/>
      <c r="B405" s="1"/>
      <c r="C405" s="1"/>
    </row>
    <row r="406" spans="1:3" ht="14.25" customHeight="1">
      <c r="A406" s="1"/>
      <c r="B406" s="1"/>
      <c r="C406" s="1"/>
    </row>
    <row r="407" spans="1:3" ht="14.25" customHeight="1">
      <c r="A407" s="1"/>
      <c r="B407" s="1"/>
      <c r="C407" s="1"/>
    </row>
    <row r="408" spans="1:3" ht="14.25" customHeight="1">
      <c r="A408" s="1"/>
      <c r="B408" s="1"/>
      <c r="C408" s="1"/>
    </row>
    <row r="409" spans="1:3" ht="14.25" customHeight="1">
      <c r="A409" s="1"/>
      <c r="B409" s="1"/>
      <c r="C409" s="1"/>
    </row>
    <row r="410" spans="1:3" ht="14.25" customHeight="1">
      <c r="A410" s="1"/>
      <c r="B410" s="1"/>
      <c r="C410" s="1"/>
    </row>
    <row r="411" spans="1:3" ht="14.25" customHeight="1">
      <c r="A411" s="1"/>
      <c r="B411" s="1"/>
      <c r="C411" s="1"/>
    </row>
    <row r="412" spans="1:3" ht="14.25" customHeight="1">
      <c r="A412" s="1"/>
      <c r="B412" s="1"/>
      <c r="C412" s="1"/>
    </row>
    <row r="413" spans="1:3" ht="14.25" customHeight="1">
      <c r="A413" s="1"/>
      <c r="B413" s="1"/>
      <c r="C413" s="1"/>
    </row>
    <row r="414" spans="1:3" ht="14.25" customHeight="1">
      <c r="A414" s="1"/>
      <c r="B414" s="1"/>
      <c r="C414" s="1"/>
    </row>
    <row r="415" spans="1:3" ht="14.25" customHeight="1">
      <c r="A415" s="1"/>
      <c r="B415" s="1"/>
      <c r="C415" s="1"/>
    </row>
    <row r="416" spans="1:3" ht="14.25" customHeight="1">
      <c r="A416" s="1"/>
      <c r="B416" s="1"/>
      <c r="C416" s="1"/>
    </row>
    <row r="417" spans="1:3" ht="14.25" customHeight="1">
      <c r="A417" s="1"/>
      <c r="B417" s="1"/>
      <c r="C417" s="1"/>
    </row>
    <row r="418" spans="1:3" ht="14.25" customHeight="1">
      <c r="A418" s="1"/>
      <c r="B418" s="1"/>
      <c r="C418" s="1"/>
    </row>
    <row r="419" spans="1:3" ht="14.25" customHeight="1">
      <c r="A419" s="1"/>
      <c r="B419" s="1"/>
      <c r="C419" s="1"/>
    </row>
    <row r="420" spans="1:3" ht="14.25" customHeight="1">
      <c r="A420" s="1"/>
      <c r="B420" s="1"/>
      <c r="C420" s="1"/>
    </row>
    <row r="421" spans="1:3" ht="14.25" customHeight="1">
      <c r="A421" s="1"/>
      <c r="B421" s="1"/>
      <c r="C421" s="1"/>
    </row>
    <row r="422" spans="1:3" ht="14.25" customHeight="1">
      <c r="A422" s="1"/>
      <c r="B422" s="1"/>
      <c r="C422" s="1"/>
    </row>
    <row r="423" spans="1:3" ht="14.25" customHeight="1">
      <c r="A423" s="1"/>
      <c r="B423" s="1"/>
      <c r="C423" s="1"/>
    </row>
    <row r="424" spans="1:3" ht="14.25" customHeight="1">
      <c r="A424" s="1"/>
      <c r="B424" s="1"/>
      <c r="C424" s="1"/>
    </row>
    <row r="425" spans="1:3" ht="14.25" customHeight="1">
      <c r="A425" s="1"/>
      <c r="B425" s="1"/>
      <c r="C425" s="1"/>
    </row>
    <row r="426" spans="1:3" ht="14.25" customHeight="1">
      <c r="A426" s="1"/>
      <c r="B426" s="1"/>
      <c r="C426" s="1"/>
    </row>
    <row r="427" spans="1:3" ht="14.25" customHeight="1">
      <c r="A427" s="1"/>
      <c r="B427" s="1"/>
      <c r="C427" s="1"/>
    </row>
    <row r="428" spans="1:3" ht="14.25" customHeight="1">
      <c r="A428" s="1"/>
      <c r="B428" s="1"/>
      <c r="C428" s="1"/>
    </row>
    <row r="429" spans="1:3" ht="14.25" customHeight="1">
      <c r="A429" s="1"/>
      <c r="B429" s="1"/>
      <c r="C429" s="1"/>
    </row>
    <row r="430" spans="1:3" ht="14.25" customHeight="1">
      <c r="A430" s="1"/>
      <c r="B430" s="1"/>
      <c r="C430" s="1"/>
    </row>
    <row r="431" spans="1:3" ht="14.25" customHeight="1">
      <c r="A431" s="1"/>
      <c r="B431" s="1"/>
      <c r="C431" s="1"/>
    </row>
    <row r="432" spans="1:3" ht="14.25" customHeight="1">
      <c r="A432" s="1"/>
      <c r="B432" s="1"/>
      <c r="C432" s="1"/>
    </row>
    <row r="433" spans="1:3" ht="14.25" customHeight="1">
      <c r="A433" s="1"/>
      <c r="B433" s="1"/>
      <c r="C433" s="1"/>
    </row>
    <row r="434" spans="1:3" ht="14.25" customHeight="1">
      <c r="A434" s="1"/>
      <c r="B434" s="1"/>
      <c r="C434" s="1"/>
    </row>
    <row r="435" spans="1:3" ht="14.25" customHeight="1">
      <c r="A435" s="1"/>
      <c r="B435" s="1"/>
      <c r="C435" s="1"/>
    </row>
    <row r="436" spans="1:3" ht="14.25" customHeight="1">
      <c r="A436" s="1"/>
      <c r="B436" s="1"/>
      <c r="C436" s="1"/>
    </row>
    <row r="437" spans="1:3" ht="14.25" customHeight="1">
      <c r="A437" s="1"/>
      <c r="B437" s="1"/>
      <c r="C437" s="1"/>
    </row>
    <row r="438" spans="1:3" ht="14.25" customHeight="1">
      <c r="A438" s="1"/>
      <c r="B438" s="1"/>
      <c r="C438" s="1"/>
    </row>
    <row r="439" spans="1:3" ht="14.25" customHeight="1">
      <c r="A439" s="1"/>
      <c r="B439" s="1"/>
      <c r="C439" s="1"/>
    </row>
    <row r="440" spans="1:3" ht="14.25" customHeight="1">
      <c r="A440" s="1"/>
      <c r="B440" s="1"/>
      <c r="C440" s="1"/>
    </row>
    <row r="441" spans="1:3" ht="14.25" customHeight="1">
      <c r="A441" s="1"/>
      <c r="B441" s="1"/>
      <c r="C441" s="1"/>
    </row>
    <row r="442" spans="1:3" ht="14.25" customHeight="1">
      <c r="A442" s="1"/>
      <c r="B442" s="1"/>
      <c r="C442" s="1"/>
    </row>
    <row r="443" spans="1:3" ht="14.25" customHeight="1">
      <c r="A443" s="1"/>
      <c r="B443" s="1"/>
      <c r="C443" s="1"/>
    </row>
    <row r="444" spans="1:3" ht="14.25" customHeight="1">
      <c r="A444" s="1"/>
      <c r="B444" s="1"/>
      <c r="C444" s="1"/>
    </row>
    <row r="445" spans="1:3" ht="14.25" customHeight="1">
      <c r="A445" s="1"/>
      <c r="B445" s="1"/>
      <c r="C445" s="1"/>
    </row>
    <row r="446" spans="1:3" ht="14.25" customHeight="1">
      <c r="A446" s="1"/>
      <c r="B446" s="1"/>
      <c r="C446" s="1"/>
    </row>
    <row r="447" spans="1:3" ht="14.25" customHeight="1">
      <c r="A447" s="1"/>
      <c r="B447" s="1"/>
      <c r="C447" s="1"/>
    </row>
    <row r="448" spans="1:3" ht="14.25" customHeight="1">
      <c r="A448" s="1"/>
      <c r="B448" s="1"/>
      <c r="C448" s="1"/>
    </row>
    <row r="449" spans="1:3" ht="14.25" customHeight="1">
      <c r="A449" s="1"/>
      <c r="B449" s="1"/>
      <c r="C449" s="1"/>
    </row>
    <row r="450" spans="1:3" ht="14.25" customHeight="1">
      <c r="A450" s="1"/>
      <c r="B450" s="1"/>
      <c r="C450" s="1"/>
    </row>
    <row r="451" spans="1:3" ht="14.25" customHeight="1">
      <c r="A451" s="1"/>
      <c r="B451" s="1"/>
      <c r="C451" s="1"/>
    </row>
    <row r="452" spans="1:3" ht="14.25" customHeight="1">
      <c r="A452" s="1"/>
      <c r="B452" s="1"/>
      <c r="C452" s="1"/>
    </row>
    <row r="453" spans="1:3" ht="14.25" customHeight="1">
      <c r="A453" s="1"/>
      <c r="B453" s="1"/>
      <c r="C453" s="1"/>
    </row>
    <row r="454" spans="1:3" ht="14.25" customHeight="1">
      <c r="A454" s="1"/>
      <c r="B454" s="1"/>
      <c r="C454" s="1"/>
    </row>
    <row r="455" spans="1:3" ht="14.25" customHeight="1">
      <c r="A455" s="1"/>
      <c r="B455" s="1"/>
      <c r="C455" s="1"/>
    </row>
    <row r="456" spans="1:3" ht="14.25" customHeight="1">
      <c r="A456" s="1"/>
      <c r="B456" s="1"/>
      <c r="C456" s="1"/>
    </row>
    <row r="457" spans="1:3" ht="14.25" customHeight="1">
      <c r="A457" s="1"/>
      <c r="B457" s="1"/>
      <c r="C457" s="1"/>
    </row>
    <row r="458" spans="1:3" ht="14.25" customHeight="1">
      <c r="A458" s="1"/>
      <c r="B458" s="1"/>
      <c r="C458" s="1"/>
    </row>
    <row r="459" spans="1:3" ht="14.25" customHeight="1">
      <c r="A459" s="1"/>
      <c r="B459" s="1"/>
      <c r="C459" s="1"/>
    </row>
    <row r="460" spans="1:3" ht="14.25" customHeight="1">
      <c r="A460" s="1"/>
      <c r="B460" s="1"/>
      <c r="C460" s="1"/>
    </row>
    <row r="461" spans="1:3" ht="14.25" customHeight="1">
      <c r="A461" s="1"/>
      <c r="B461" s="1"/>
      <c r="C461" s="1"/>
    </row>
    <row r="462" spans="1:3" ht="14.25" customHeight="1">
      <c r="A462" s="1"/>
      <c r="B462" s="1"/>
      <c r="C462" s="1"/>
    </row>
    <row r="463" spans="1:3" ht="14.25" customHeight="1">
      <c r="A463" s="1"/>
      <c r="B463" s="1"/>
      <c r="C463" s="1"/>
    </row>
    <row r="464" spans="1:3" ht="14.25" customHeight="1">
      <c r="A464" s="1"/>
      <c r="B464" s="1"/>
      <c r="C464" s="1"/>
    </row>
    <row r="465" spans="1:3" ht="14.25" customHeight="1">
      <c r="A465" s="1"/>
      <c r="B465" s="1"/>
      <c r="C465" s="1"/>
    </row>
    <row r="466" spans="1:3" ht="14.25" customHeight="1">
      <c r="A466" s="1"/>
      <c r="B466" s="1"/>
      <c r="C466" s="1"/>
    </row>
    <row r="467" spans="1:3" ht="14.25" customHeight="1">
      <c r="A467" s="1"/>
      <c r="B467" s="1"/>
      <c r="C467" s="1"/>
    </row>
    <row r="468" spans="1:3" ht="14.25" customHeight="1">
      <c r="A468" s="1"/>
      <c r="B468" s="1"/>
      <c r="C468" s="1"/>
    </row>
    <row r="469" spans="1:3" ht="14.25" customHeight="1">
      <c r="A469" s="1"/>
      <c r="B469" s="1"/>
      <c r="C469" s="1"/>
    </row>
    <row r="470" spans="1:3" ht="14.25" customHeight="1">
      <c r="A470" s="1"/>
      <c r="B470" s="1"/>
      <c r="C470" s="1"/>
    </row>
    <row r="471" spans="1:3" ht="14.25" customHeight="1">
      <c r="A471" s="1"/>
      <c r="B471" s="1"/>
      <c r="C471" s="1"/>
    </row>
    <row r="472" spans="1:3" ht="14.25" customHeight="1">
      <c r="A472" s="1"/>
      <c r="B472" s="1"/>
      <c r="C472" s="1"/>
    </row>
    <row r="473" spans="1:3" ht="14.25" customHeight="1">
      <c r="A473" s="1"/>
      <c r="B473" s="1"/>
      <c r="C473" s="1"/>
    </row>
    <row r="474" spans="1:3" ht="14.25" customHeight="1">
      <c r="A474" s="1"/>
      <c r="B474" s="1"/>
      <c r="C474" s="1"/>
    </row>
    <row r="475" spans="1:3" ht="14.25" customHeight="1">
      <c r="A475" s="1"/>
      <c r="B475" s="1"/>
      <c r="C475" s="1"/>
    </row>
    <row r="476" spans="1:3" ht="14.25" customHeight="1">
      <c r="A476" s="1"/>
      <c r="B476" s="1"/>
      <c r="C476" s="1"/>
    </row>
    <row r="477" spans="1:3" ht="14.25" customHeight="1">
      <c r="A477" s="1"/>
      <c r="B477" s="1"/>
      <c r="C477" s="1"/>
    </row>
    <row r="478" spans="1:3" ht="14.25" customHeight="1">
      <c r="A478" s="1"/>
      <c r="B478" s="1"/>
      <c r="C478" s="1"/>
    </row>
    <row r="479" spans="1:3" ht="14.25" customHeight="1">
      <c r="A479" s="1"/>
      <c r="B479" s="1"/>
      <c r="C479" s="1"/>
    </row>
    <row r="480" spans="1:3" ht="14.25" customHeight="1">
      <c r="A480" s="1"/>
      <c r="B480" s="1"/>
      <c r="C480" s="1"/>
    </row>
    <row r="481" spans="1:3" ht="14.25" customHeight="1">
      <c r="A481" s="1"/>
      <c r="B481" s="1"/>
      <c r="C481" s="1"/>
    </row>
    <row r="482" spans="1:3" ht="14.25" customHeight="1">
      <c r="A482" s="1"/>
      <c r="B482" s="1"/>
      <c r="C482" s="1"/>
    </row>
    <row r="483" spans="1:3" ht="14.25" customHeight="1">
      <c r="A483" s="1"/>
      <c r="B483" s="1"/>
      <c r="C483" s="1"/>
    </row>
    <row r="484" spans="1:3" ht="14.25" customHeight="1">
      <c r="A484" s="1"/>
      <c r="B484" s="1"/>
      <c r="C484" s="1"/>
    </row>
    <row r="485" spans="1:3" ht="14.25" customHeight="1">
      <c r="A485" s="1"/>
      <c r="B485" s="1"/>
      <c r="C485" s="1"/>
    </row>
    <row r="486" spans="1:3" ht="14.25" customHeight="1">
      <c r="A486" s="1"/>
      <c r="B486" s="1"/>
      <c r="C486" s="1"/>
    </row>
    <row r="487" spans="1:3" ht="14.25" customHeight="1">
      <c r="A487" s="1"/>
      <c r="B487" s="1"/>
      <c r="C487" s="1"/>
    </row>
    <row r="488" spans="1:3" ht="14.25" customHeight="1">
      <c r="A488" s="1"/>
      <c r="B488" s="1"/>
      <c r="C488" s="1"/>
    </row>
    <row r="489" spans="1:3" ht="14.25" customHeight="1">
      <c r="A489" s="1"/>
      <c r="B489" s="1"/>
      <c r="C489" s="1"/>
    </row>
    <row r="490" spans="1:3" ht="14.25" customHeight="1">
      <c r="A490" s="1"/>
      <c r="B490" s="1"/>
      <c r="C490" s="1"/>
    </row>
    <row r="491" spans="1:3" ht="14.25" customHeight="1">
      <c r="A491" s="1"/>
      <c r="B491" s="1"/>
      <c r="C491" s="1"/>
    </row>
    <row r="492" spans="1:3" ht="14.25" customHeight="1">
      <c r="A492" s="1"/>
      <c r="B492" s="1"/>
      <c r="C492" s="1"/>
    </row>
    <row r="493" spans="1:3" ht="14.25" customHeight="1">
      <c r="A493" s="1"/>
      <c r="B493" s="1"/>
      <c r="C493" s="1"/>
    </row>
    <row r="494" spans="1:3" ht="14.25" customHeight="1">
      <c r="A494" s="1"/>
      <c r="B494" s="1"/>
      <c r="C494" s="1"/>
    </row>
    <row r="495" spans="1:3" ht="14.25" customHeight="1">
      <c r="A495" s="1"/>
      <c r="B495" s="1"/>
      <c r="C495" s="1"/>
    </row>
    <row r="496" spans="1:3" ht="14.25" customHeight="1">
      <c r="A496" s="1"/>
      <c r="B496" s="1"/>
      <c r="C496" s="1"/>
    </row>
    <row r="497" spans="1:3" ht="14.25" customHeight="1">
      <c r="A497" s="1"/>
      <c r="B497" s="1"/>
      <c r="C497" s="1"/>
    </row>
    <row r="498" spans="1:3" ht="14.25" customHeight="1">
      <c r="A498" s="1"/>
      <c r="B498" s="1"/>
      <c r="C498" s="1"/>
    </row>
    <row r="499" spans="1:3" ht="14.25" customHeight="1">
      <c r="A499" s="1"/>
      <c r="B499" s="1"/>
      <c r="C499" s="1"/>
    </row>
    <row r="500" spans="1:3" ht="14.25" customHeight="1">
      <c r="A500" s="1"/>
      <c r="B500" s="1"/>
      <c r="C500" s="1"/>
    </row>
    <row r="501" spans="1:3" ht="14.25" customHeight="1">
      <c r="A501" s="1"/>
      <c r="B501" s="1"/>
      <c r="C501" s="1"/>
    </row>
    <row r="502" spans="1:3" ht="14.25" customHeight="1">
      <c r="A502" s="1"/>
      <c r="B502" s="1"/>
      <c r="C502" s="1"/>
    </row>
    <row r="503" spans="1:3" ht="14.25" customHeight="1">
      <c r="A503" s="1"/>
      <c r="B503" s="1"/>
      <c r="C503" s="1"/>
    </row>
    <row r="504" spans="1:3" ht="14.25" customHeight="1">
      <c r="A504" s="1"/>
      <c r="B504" s="1"/>
      <c r="C504" s="1"/>
    </row>
    <row r="505" spans="1:3" ht="14.25" customHeight="1">
      <c r="A505" s="1"/>
      <c r="B505" s="1"/>
      <c r="C505" s="1"/>
    </row>
    <row r="506" spans="1:3" ht="14.25" customHeight="1">
      <c r="A506" s="1"/>
      <c r="B506" s="1"/>
      <c r="C506" s="1"/>
    </row>
    <row r="507" spans="1:3" ht="14.25" customHeight="1">
      <c r="A507" s="1"/>
      <c r="B507" s="1"/>
      <c r="C507" s="1"/>
    </row>
    <row r="508" spans="1:3" ht="14.25" customHeight="1">
      <c r="A508" s="1"/>
      <c r="B508" s="1"/>
      <c r="C508" s="1"/>
    </row>
    <row r="509" spans="1:3" ht="14.25" customHeight="1">
      <c r="A509" s="1"/>
      <c r="B509" s="1"/>
      <c r="C509" s="1"/>
    </row>
    <row r="510" spans="1:3" ht="14.25" customHeight="1">
      <c r="A510" s="1"/>
      <c r="B510" s="1"/>
      <c r="C510" s="1"/>
    </row>
    <row r="511" spans="1:3" ht="14.25" customHeight="1">
      <c r="A511" s="1"/>
      <c r="B511" s="1"/>
      <c r="C511" s="1"/>
    </row>
    <row r="512" spans="1:3" ht="14.25" customHeight="1">
      <c r="A512" s="1"/>
      <c r="B512" s="1"/>
      <c r="C512" s="1"/>
    </row>
    <row r="513" spans="1:3" ht="14.25" customHeight="1">
      <c r="A513" s="1"/>
      <c r="B513" s="1"/>
      <c r="C513" s="1"/>
    </row>
    <row r="514" spans="1:3" ht="14.25" customHeight="1">
      <c r="A514" s="1"/>
      <c r="B514" s="1"/>
      <c r="C514" s="1"/>
    </row>
    <row r="515" spans="1:3" ht="14.25" customHeight="1">
      <c r="A515" s="1"/>
      <c r="B515" s="1"/>
      <c r="C515" s="1"/>
    </row>
    <row r="516" spans="1:3" ht="14.25" customHeight="1">
      <c r="A516" s="1"/>
      <c r="B516" s="1"/>
      <c r="C516" s="1"/>
    </row>
    <row r="517" spans="1:3" ht="14.25" customHeight="1">
      <c r="A517" s="1"/>
      <c r="B517" s="1"/>
      <c r="C517" s="1"/>
    </row>
    <row r="518" spans="1:3" ht="14.25" customHeight="1">
      <c r="A518" s="1"/>
      <c r="B518" s="1"/>
      <c r="C518" s="1"/>
    </row>
    <row r="519" spans="1:3" ht="14.25" customHeight="1">
      <c r="A519" s="1"/>
      <c r="B519" s="1"/>
      <c r="C519" s="1"/>
    </row>
    <row r="520" spans="1:3" ht="14.25" customHeight="1">
      <c r="A520" s="1"/>
      <c r="B520" s="1"/>
      <c r="C520" s="1"/>
    </row>
    <row r="521" spans="1:3" ht="14.25" customHeight="1">
      <c r="A521" s="1"/>
      <c r="B521" s="1"/>
      <c r="C521" s="1"/>
    </row>
    <row r="522" spans="1:3" ht="14.25" customHeight="1">
      <c r="A522" s="1"/>
      <c r="B522" s="1"/>
      <c r="C522" s="1"/>
    </row>
    <row r="523" spans="1:3" ht="14.25" customHeight="1">
      <c r="A523" s="1"/>
      <c r="B523" s="1"/>
      <c r="C523" s="1"/>
    </row>
    <row r="524" spans="1:3" ht="14.25" customHeight="1">
      <c r="A524" s="1"/>
      <c r="B524" s="1"/>
      <c r="C524" s="1"/>
    </row>
    <row r="525" spans="1:3" ht="14.25" customHeight="1">
      <c r="A525" s="1"/>
      <c r="B525" s="1"/>
      <c r="C525" s="1"/>
    </row>
    <row r="526" spans="1:3" ht="14.25" customHeight="1">
      <c r="A526" s="1"/>
      <c r="B526" s="1"/>
      <c r="C526" s="1"/>
    </row>
    <row r="527" spans="1:3" ht="14.25" customHeight="1">
      <c r="A527" s="1"/>
      <c r="B527" s="1"/>
      <c r="C527" s="1"/>
    </row>
    <row r="528" spans="1:3" ht="14.25" customHeight="1">
      <c r="A528" s="1"/>
      <c r="B528" s="1"/>
      <c r="C528" s="1"/>
    </row>
    <row r="529" spans="1:3" ht="14.25" customHeight="1">
      <c r="A529" s="1"/>
      <c r="B529" s="1"/>
      <c r="C529" s="1"/>
    </row>
    <row r="530" spans="1:3" ht="14.25" customHeight="1">
      <c r="A530" s="1"/>
      <c r="B530" s="1"/>
      <c r="C530" s="1"/>
    </row>
    <row r="531" spans="1:3" ht="14.25" customHeight="1">
      <c r="A531" s="1"/>
      <c r="B531" s="1"/>
      <c r="C531" s="1"/>
    </row>
    <row r="532" spans="1:3" ht="14.25" customHeight="1">
      <c r="A532" s="1"/>
      <c r="B532" s="1"/>
      <c r="C532" s="1"/>
    </row>
    <row r="533" spans="1:3" ht="14.25" customHeight="1">
      <c r="A533" s="1"/>
      <c r="B533" s="1"/>
      <c r="C533" s="1"/>
    </row>
    <row r="534" spans="1:3" ht="14.25" customHeight="1">
      <c r="A534" s="1"/>
      <c r="B534" s="1"/>
      <c r="C534" s="1"/>
    </row>
    <row r="535" spans="1:3" ht="14.25" customHeight="1">
      <c r="A535" s="1"/>
      <c r="B535" s="1"/>
      <c r="C535" s="1"/>
    </row>
    <row r="536" spans="1:3" ht="14.25" customHeight="1">
      <c r="A536" s="1"/>
      <c r="B536" s="1"/>
      <c r="C536" s="1"/>
    </row>
    <row r="537" spans="1:3" ht="14.25" customHeight="1">
      <c r="A537" s="1"/>
      <c r="B537" s="1"/>
      <c r="C537" s="1"/>
    </row>
    <row r="538" spans="1:3" ht="14.25" customHeight="1">
      <c r="A538" s="1"/>
      <c r="B538" s="1"/>
      <c r="C538" s="1"/>
    </row>
    <row r="539" spans="1:3" ht="14.25" customHeight="1">
      <c r="A539" s="1"/>
      <c r="B539" s="1"/>
      <c r="C539" s="1"/>
    </row>
    <row r="540" spans="1:3" ht="14.25" customHeight="1">
      <c r="A540" s="1"/>
      <c r="B540" s="1"/>
      <c r="C540" s="1"/>
    </row>
    <row r="541" spans="1:3" ht="14.25" customHeight="1">
      <c r="A541" s="1"/>
      <c r="B541" s="1"/>
      <c r="C541" s="1"/>
    </row>
    <row r="542" spans="1:3" ht="14.25" customHeight="1">
      <c r="A542" s="1"/>
      <c r="B542" s="1"/>
      <c r="C542" s="1"/>
    </row>
    <row r="543" spans="1:3" ht="14.25" customHeight="1">
      <c r="A543" s="1"/>
      <c r="B543" s="1"/>
      <c r="C543" s="1"/>
    </row>
    <row r="544" spans="1:3" ht="14.25" customHeight="1">
      <c r="A544" s="1"/>
      <c r="B544" s="1"/>
      <c r="C544" s="1"/>
    </row>
    <row r="545" spans="1:3" ht="14.25" customHeight="1">
      <c r="A545" s="1"/>
      <c r="B545" s="1"/>
      <c r="C545" s="1"/>
    </row>
    <row r="546" spans="1:3" ht="14.25" customHeight="1">
      <c r="A546" s="1"/>
      <c r="B546" s="1"/>
      <c r="C546" s="1"/>
    </row>
    <row r="547" spans="1:3" ht="14.25" customHeight="1">
      <c r="A547" s="1"/>
      <c r="B547" s="1"/>
      <c r="C547" s="1"/>
    </row>
    <row r="548" spans="1:3" ht="14.25" customHeight="1">
      <c r="A548" s="1"/>
      <c r="B548" s="1"/>
      <c r="C548" s="1"/>
    </row>
    <row r="549" spans="1:3" ht="14.25" customHeight="1">
      <c r="A549" s="1"/>
      <c r="B549" s="1"/>
      <c r="C549" s="1"/>
    </row>
    <row r="550" spans="1:3" ht="14.25" customHeight="1">
      <c r="A550" s="1"/>
      <c r="B550" s="1"/>
      <c r="C550" s="1"/>
    </row>
    <row r="551" spans="1:3" ht="14.25" customHeight="1">
      <c r="A551" s="1"/>
      <c r="B551" s="1"/>
      <c r="C551" s="1"/>
    </row>
    <row r="552" spans="1:3" ht="14.25" customHeight="1">
      <c r="A552" s="1"/>
      <c r="B552" s="1"/>
      <c r="C552" s="1"/>
    </row>
    <row r="553" spans="1:3" ht="14.25" customHeight="1">
      <c r="A553" s="1"/>
      <c r="B553" s="1"/>
      <c r="C553" s="1"/>
    </row>
    <row r="554" spans="1:3" ht="14.25" customHeight="1">
      <c r="A554" s="1"/>
      <c r="B554" s="1"/>
      <c r="C554" s="1"/>
    </row>
    <row r="555" spans="1:3" ht="14.25" customHeight="1">
      <c r="A555" s="1"/>
      <c r="B555" s="1"/>
      <c r="C555" s="1"/>
    </row>
    <row r="556" spans="1:3" ht="14.25" customHeight="1">
      <c r="A556" s="1"/>
      <c r="B556" s="1"/>
      <c r="C556" s="1"/>
    </row>
    <row r="557" spans="1:3" ht="14.25" customHeight="1">
      <c r="A557" s="1"/>
      <c r="B557" s="1"/>
      <c r="C557" s="1"/>
    </row>
    <row r="558" spans="1:3" ht="14.25" customHeight="1">
      <c r="A558" s="1"/>
      <c r="B558" s="1"/>
      <c r="C558" s="1"/>
    </row>
    <row r="559" spans="1:3" ht="14.25" customHeight="1">
      <c r="A559" s="1"/>
      <c r="B559" s="1"/>
      <c r="C559" s="1"/>
    </row>
    <row r="560" spans="1:3" ht="14.25" customHeight="1">
      <c r="A560" s="1"/>
      <c r="B560" s="1"/>
      <c r="C560" s="1"/>
    </row>
    <row r="561" spans="1:3" ht="14.25" customHeight="1">
      <c r="A561" s="1"/>
      <c r="B561" s="1"/>
      <c r="C561" s="1"/>
    </row>
    <row r="562" spans="1:3" ht="14.25" customHeight="1">
      <c r="A562" s="1"/>
      <c r="B562" s="1"/>
      <c r="C562" s="1"/>
    </row>
    <row r="563" spans="1:3" ht="14.25" customHeight="1">
      <c r="A563" s="1"/>
      <c r="B563" s="1"/>
      <c r="C563" s="1"/>
    </row>
    <row r="564" spans="1:3" ht="14.25" customHeight="1">
      <c r="A564" s="1"/>
      <c r="B564" s="1"/>
      <c r="C564" s="1"/>
    </row>
    <row r="565" spans="1:3" ht="14.25" customHeight="1">
      <c r="A565" s="1"/>
      <c r="B565" s="1"/>
      <c r="C565" s="1"/>
    </row>
    <row r="566" spans="1:3" ht="14.25" customHeight="1">
      <c r="A566" s="1"/>
      <c r="B566" s="1"/>
      <c r="C566" s="1"/>
    </row>
    <row r="567" spans="1:3" ht="14.25" customHeight="1">
      <c r="A567" s="1"/>
      <c r="B567" s="1"/>
      <c r="C567" s="1"/>
    </row>
    <row r="568" spans="1:3" ht="14.25" customHeight="1">
      <c r="A568" s="1"/>
      <c r="B568" s="1"/>
      <c r="C568" s="1"/>
    </row>
    <row r="569" spans="1:3" ht="14.25" customHeight="1">
      <c r="A569" s="1"/>
      <c r="B569" s="1"/>
      <c r="C569" s="1"/>
    </row>
    <row r="570" spans="1:3" ht="14.25" customHeight="1">
      <c r="A570" s="1"/>
      <c r="B570" s="1"/>
      <c r="C570" s="1"/>
    </row>
    <row r="571" spans="1:3" ht="14.25" customHeight="1">
      <c r="A571" s="1"/>
      <c r="B571" s="1"/>
      <c r="C571" s="1"/>
    </row>
    <row r="572" spans="1:3" ht="14.25" customHeight="1">
      <c r="A572" s="1"/>
      <c r="B572" s="1"/>
      <c r="C572" s="1"/>
    </row>
    <row r="573" spans="1:3" ht="14.25" customHeight="1">
      <c r="A573" s="1"/>
      <c r="B573" s="1"/>
      <c r="C573" s="1"/>
    </row>
    <row r="574" spans="1:3" ht="14.25" customHeight="1">
      <c r="A574" s="1"/>
      <c r="B574" s="1"/>
      <c r="C574" s="1"/>
    </row>
    <row r="575" spans="1:3" ht="14.25" customHeight="1">
      <c r="A575" s="1"/>
      <c r="B575" s="1"/>
      <c r="C575" s="1"/>
    </row>
    <row r="576" spans="1:3" ht="14.25" customHeight="1">
      <c r="A576" s="1"/>
      <c r="B576" s="1"/>
      <c r="C576" s="1"/>
    </row>
    <row r="577" spans="1:3" ht="14.25" customHeight="1">
      <c r="A577" s="1"/>
      <c r="B577" s="1"/>
      <c r="C577" s="1"/>
    </row>
    <row r="578" spans="1:3" ht="14.25" customHeight="1">
      <c r="A578" s="1"/>
      <c r="B578" s="1"/>
      <c r="C578" s="1"/>
    </row>
    <row r="579" spans="1:3" ht="14.25" customHeight="1">
      <c r="A579" s="1"/>
      <c r="B579" s="1"/>
      <c r="C579" s="1"/>
    </row>
    <row r="580" spans="1:3" ht="14.25" customHeight="1">
      <c r="A580" s="1"/>
      <c r="B580" s="1"/>
      <c r="C580" s="1"/>
    </row>
    <row r="581" spans="1:3" ht="14.25" customHeight="1">
      <c r="A581" s="1"/>
      <c r="B581" s="1"/>
      <c r="C581" s="1"/>
    </row>
    <row r="582" spans="1:3" ht="14.25" customHeight="1">
      <c r="A582" s="1"/>
      <c r="B582" s="1"/>
      <c r="C582" s="1"/>
    </row>
    <row r="583" spans="1:3" ht="14.25" customHeight="1">
      <c r="A583" s="1"/>
      <c r="B583" s="1"/>
      <c r="C583" s="1"/>
    </row>
    <row r="584" spans="1:3" ht="14.25" customHeight="1">
      <c r="A584" s="1"/>
      <c r="B584" s="1"/>
      <c r="C584" s="1"/>
    </row>
    <row r="585" spans="1:3" ht="14.25" customHeight="1">
      <c r="A585" s="1"/>
      <c r="B585" s="1"/>
      <c r="C585" s="1"/>
    </row>
    <row r="586" spans="1:3" ht="14.25" customHeight="1">
      <c r="A586" s="1"/>
      <c r="B586" s="1"/>
      <c r="C586" s="1"/>
    </row>
    <row r="587" spans="1:3" ht="14.25" customHeight="1">
      <c r="A587" s="1"/>
      <c r="B587" s="1"/>
      <c r="C587" s="1"/>
    </row>
    <row r="588" spans="1:3" ht="14.25" customHeight="1">
      <c r="A588" s="1"/>
      <c r="B588" s="1"/>
      <c r="C588" s="1"/>
    </row>
    <row r="589" spans="1:3" ht="14.25" customHeight="1">
      <c r="A589" s="1"/>
      <c r="B589" s="1"/>
      <c r="C589" s="1"/>
    </row>
    <row r="590" spans="1:3" ht="14.25" customHeight="1">
      <c r="A590" s="1"/>
      <c r="B590" s="1"/>
      <c r="C590" s="1"/>
    </row>
    <row r="591" spans="1:3" ht="14.25" customHeight="1">
      <c r="A591" s="1"/>
      <c r="B591" s="1"/>
      <c r="C591" s="1"/>
    </row>
    <row r="592" spans="1:3" ht="14.25" customHeight="1">
      <c r="A592" s="1"/>
      <c r="B592" s="1"/>
      <c r="C592" s="1"/>
    </row>
    <row r="593" spans="1:3" ht="14.25" customHeight="1">
      <c r="A593" s="1"/>
      <c r="B593" s="1"/>
      <c r="C593" s="1"/>
    </row>
    <row r="594" spans="1:3" ht="14.25" customHeight="1">
      <c r="A594" s="1"/>
      <c r="B594" s="1"/>
      <c r="C594" s="1"/>
    </row>
    <row r="595" spans="1:3" ht="14.25" customHeight="1">
      <c r="A595" s="1"/>
      <c r="B595" s="1"/>
      <c r="C595" s="1"/>
    </row>
    <row r="596" spans="1:3" ht="14.25" customHeight="1">
      <c r="A596" s="1"/>
      <c r="B596" s="1"/>
      <c r="C596" s="1"/>
    </row>
    <row r="597" spans="1:3" ht="14.25" customHeight="1">
      <c r="A597" s="1"/>
      <c r="B597" s="1"/>
      <c r="C597" s="1"/>
    </row>
    <row r="598" spans="1:3" ht="14.25" customHeight="1">
      <c r="A598" s="1"/>
      <c r="B598" s="1"/>
      <c r="C598" s="1"/>
    </row>
    <row r="599" spans="1:3" ht="14.25" customHeight="1">
      <c r="A599" s="1"/>
      <c r="B599" s="1"/>
      <c r="C599" s="1"/>
    </row>
    <row r="600" spans="1:3" ht="14.25" customHeight="1">
      <c r="A600" s="1"/>
      <c r="B600" s="1"/>
      <c r="C600" s="1"/>
    </row>
    <row r="601" spans="1:3" ht="14.25" customHeight="1">
      <c r="A601" s="1"/>
      <c r="B601" s="1"/>
      <c r="C601" s="1"/>
    </row>
    <row r="602" spans="1:3" ht="14.25" customHeight="1">
      <c r="A602" s="1"/>
      <c r="B602" s="1"/>
      <c r="C602" s="1"/>
    </row>
    <row r="603" spans="1:3" ht="14.25" customHeight="1">
      <c r="A603" s="1"/>
      <c r="B603" s="1"/>
      <c r="C603" s="1"/>
    </row>
    <row r="604" spans="1:3" ht="14.25" customHeight="1">
      <c r="A604" s="1"/>
      <c r="B604" s="1"/>
      <c r="C604" s="1"/>
    </row>
    <row r="605" spans="1:3" ht="14.25" customHeight="1">
      <c r="A605" s="1"/>
      <c r="B605" s="1"/>
      <c r="C605" s="1"/>
    </row>
    <row r="606" spans="1:3" ht="14.25" customHeight="1">
      <c r="A606" s="1"/>
      <c r="B606" s="1"/>
      <c r="C606" s="1"/>
    </row>
    <row r="607" spans="1:3" ht="14.25" customHeight="1">
      <c r="A607" s="1"/>
      <c r="B607" s="1"/>
      <c r="C607" s="1"/>
    </row>
    <row r="608" spans="1:3" ht="14.25" customHeight="1">
      <c r="A608" s="1"/>
      <c r="B608" s="1"/>
      <c r="C608" s="1"/>
    </row>
    <row r="609" spans="1:3" ht="14.25" customHeight="1">
      <c r="A609" s="1"/>
      <c r="B609" s="1"/>
      <c r="C609" s="1"/>
    </row>
    <row r="610" spans="1:3" ht="14.25" customHeight="1">
      <c r="A610" s="1"/>
      <c r="B610" s="1"/>
      <c r="C610" s="1"/>
    </row>
    <row r="611" spans="1:3" ht="14.25" customHeight="1">
      <c r="A611" s="1"/>
      <c r="B611" s="1"/>
      <c r="C611" s="1"/>
    </row>
    <row r="612" spans="1:3" ht="14.25" customHeight="1">
      <c r="A612" s="1"/>
      <c r="B612" s="1"/>
      <c r="C612" s="1"/>
    </row>
    <row r="613" spans="1:3" ht="14.25" customHeight="1">
      <c r="A613" s="1"/>
      <c r="B613" s="1"/>
      <c r="C613" s="1"/>
    </row>
    <row r="614" spans="1:3" ht="14.25" customHeight="1">
      <c r="A614" s="1"/>
      <c r="B614" s="1"/>
      <c r="C614" s="1"/>
    </row>
    <row r="615" spans="1:3" ht="14.25" customHeight="1">
      <c r="A615" s="1"/>
      <c r="B615" s="1"/>
      <c r="C615" s="1"/>
    </row>
    <row r="616" spans="1:3" ht="14.25" customHeight="1">
      <c r="A616" s="1"/>
      <c r="B616" s="1"/>
      <c r="C616" s="1"/>
    </row>
    <row r="617" spans="1:3" ht="14.25" customHeight="1">
      <c r="A617" s="1"/>
      <c r="B617" s="1"/>
      <c r="C617" s="1"/>
    </row>
    <row r="618" spans="1:3" ht="14.25" customHeight="1">
      <c r="A618" s="1"/>
      <c r="B618" s="1"/>
      <c r="C618" s="1"/>
    </row>
    <row r="619" spans="1:3" ht="14.25" customHeight="1">
      <c r="A619" s="1"/>
      <c r="B619" s="1"/>
      <c r="C619" s="1"/>
    </row>
    <row r="620" spans="1:3" ht="14.25" customHeight="1">
      <c r="A620" s="1"/>
      <c r="B620" s="1"/>
      <c r="C620" s="1"/>
    </row>
    <row r="621" spans="1:3" ht="14.25" customHeight="1">
      <c r="A621" s="1"/>
      <c r="B621" s="1"/>
      <c r="C621" s="1"/>
    </row>
    <row r="622" spans="1:3" ht="14.25" customHeight="1">
      <c r="A622" s="1"/>
      <c r="B622" s="1"/>
      <c r="C622" s="1"/>
    </row>
    <row r="623" spans="1:3" ht="14.25" customHeight="1">
      <c r="A623" s="1"/>
      <c r="B623" s="1"/>
      <c r="C623" s="1"/>
    </row>
    <row r="624" spans="1:3" ht="14.25" customHeight="1">
      <c r="A624" s="1"/>
      <c r="B624" s="1"/>
      <c r="C624" s="1"/>
    </row>
    <row r="625" spans="1:3" ht="14.25" customHeight="1">
      <c r="A625" s="1"/>
      <c r="B625" s="1"/>
      <c r="C625" s="1"/>
    </row>
    <row r="626" spans="1:3" ht="14.25" customHeight="1">
      <c r="A626" s="1"/>
      <c r="B626" s="1"/>
      <c r="C626" s="1"/>
    </row>
    <row r="627" spans="1:3" ht="14.25" customHeight="1">
      <c r="A627" s="1"/>
      <c r="B627" s="1"/>
      <c r="C627" s="1"/>
    </row>
    <row r="628" spans="1:3" ht="14.25" customHeight="1">
      <c r="A628" s="1"/>
      <c r="B628" s="1"/>
      <c r="C628" s="1"/>
    </row>
    <row r="629" spans="1:3" ht="14.25" customHeight="1">
      <c r="A629" s="1"/>
      <c r="B629" s="1"/>
      <c r="C629" s="1"/>
    </row>
    <row r="630" spans="1:3" ht="14.25" customHeight="1">
      <c r="A630" s="1"/>
      <c r="B630" s="1"/>
      <c r="C630" s="1"/>
    </row>
    <row r="631" spans="1:3" ht="14.25" customHeight="1">
      <c r="A631" s="1"/>
      <c r="B631" s="1"/>
      <c r="C631" s="1"/>
    </row>
    <row r="632" spans="1:3" ht="14.25" customHeight="1">
      <c r="A632" s="1"/>
      <c r="B632" s="1"/>
      <c r="C632" s="1"/>
    </row>
    <row r="633" spans="1:3" ht="14.25" customHeight="1">
      <c r="A633" s="1"/>
      <c r="B633" s="1"/>
      <c r="C633" s="1"/>
    </row>
    <row r="634" spans="1:3" ht="14.25" customHeight="1">
      <c r="A634" s="1"/>
      <c r="B634" s="1"/>
      <c r="C634" s="1"/>
    </row>
    <row r="635" spans="1:3" ht="14.25" customHeight="1">
      <c r="A635" s="1"/>
      <c r="B635" s="1"/>
      <c r="C635" s="1"/>
    </row>
    <row r="636" spans="1:3" ht="14.25" customHeight="1">
      <c r="A636" s="1"/>
      <c r="B636" s="1"/>
      <c r="C636" s="1"/>
    </row>
    <row r="637" spans="1:3" ht="14.25" customHeight="1">
      <c r="A637" s="1"/>
      <c r="B637" s="1"/>
      <c r="C637" s="1"/>
    </row>
    <row r="638" spans="1:3" ht="14.25" customHeight="1">
      <c r="A638" s="1"/>
      <c r="B638" s="1"/>
      <c r="C638" s="1"/>
    </row>
    <row r="639" spans="1:3" ht="14.25" customHeight="1">
      <c r="A639" s="1"/>
      <c r="B639" s="1"/>
      <c r="C639" s="1"/>
    </row>
    <row r="640" spans="1:3" ht="14.25" customHeight="1">
      <c r="A640" s="1"/>
      <c r="B640" s="1"/>
      <c r="C640" s="1"/>
    </row>
    <row r="641" spans="1:3" ht="14.25" customHeight="1">
      <c r="A641" s="1"/>
      <c r="B641" s="1"/>
      <c r="C641" s="1"/>
    </row>
    <row r="642" spans="1:3" ht="14.25" customHeight="1">
      <c r="A642" s="1"/>
      <c r="B642" s="1"/>
      <c r="C642" s="1"/>
    </row>
    <row r="643" spans="1:3" ht="14.25" customHeight="1">
      <c r="A643" s="1"/>
      <c r="B643" s="1"/>
      <c r="C643" s="1"/>
    </row>
    <row r="644" spans="1:3" ht="14.25" customHeight="1">
      <c r="A644" s="1"/>
      <c r="B644" s="1"/>
      <c r="C644" s="1"/>
    </row>
    <row r="645" spans="1:3" ht="14.25" customHeight="1">
      <c r="A645" s="1"/>
      <c r="B645" s="1"/>
      <c r="C645" s="1"/>
    </row>
    <row r="646" spans="1:3" ht="14.25" customHeight="1">
      <c r="A646" s="1"/>
      <c r="B646" s="1"/>
      <c r="C646" s="1"/>
    </row>
    <row r="647" spans="1:3" ht="14.25" customHeight="1">
      <c r="A647" s="1"/>
      <c r="B647" s="1"/>
      <c r="C647" s="1"/>
    </row>
    <row r="648" spans="1:3" ht="14.25" customHeight="1">
      <c r="A648" s="1"/>
      <c r="B648" s="1"/>
      <c r="C648" s="1"/>
    </row>
    <row r="649" spans="1:3" ht="14.25" customHeight="1">
      <c r="A649" s="1"/>
      <c r="B649" s="1"/>
      <c r="C649" s="1"/>
    </row>
    <row r="650" spans="1:3" ht="14.25" customHeight="1">
      <c r="A650" s="1"/>
      <c r="B650" s="1"/>
      <c r="C650" s="1"/>
    </row>
    <row r="651" spans="1:3" ht="14.25" customHeight="1">
      <c r="A651" s="1"/>
      <c r="B651" s="1"/>
      <c r="C651" s="1"/>
    </row>
    <row r="652" spans="1:3" ht="14.25" customHeight="1">
      <c r="A652" s="1"/>
      <c r="B652" s="1"/>
      <c r="C652" s="1"/>
    </row>
    <row r="653" spans="1:3" ht="14.25" customHeight="1">
      <c r="A653" s="1"/>
      <c r="B653" s="1"/>
      <c r="C653" s="1"/>
    </row>
    <row r="654" spans="1:3" ht="14.25" customHeight="1">
      <c r="A654" s="1"/>
      <c r="B654" s="1"/>
      <c r="C654" s="1"/>
    </row>
    <row r="655" spans="1:3" ht="14.25" customHeight="1">
      <c r="A655" s="1"/>
      <c r="B655" s="1"/>
      <c r="C655" s="1"/>
    </row>
    <row r="656" spans="1:3" ht="14.25" customHeight="1">
      <c r="A656" s="1"/>
      <c r="B656" s="1"/>
      <c r="C656" s="1"/>
    </row>
    <row r="657" spans="1:3" ht="14.25" customHeight="1">
      <c r="A657" s="1"/>
      <c r="B657" s="1"/>
      <c r="C657" s="1"/>
    </row>
    <row r="658" spans="1:3" ht="14.25" customHeight="1">
      <c r="A658" s="1"/>
      <c r="B658" s="1"/>
      <c r="C658" s="1"/>
    </row>
    <row r="659" spans="1:3" ht="14.25" customHeight="1">
      <c r="A659" s="1"/>
      <c r="B659" s="1"/>
      <c r="C659" s="1"/>
    </row>
    <row r="660" spans="1:3" ht="14.25" customHeight="1">
      <c r="A660" s="1"/>
      <c r="B660" s="1"/>
      <c r="C660" s="1"/>
    </row>
    <row r="661" spans="1:3" ht="14.25" customHeight="1">
      <c r="A661" s="1"/>
      <c r="B661" s="1"/>
      <c r="C661" s="1"/>
    </row>
    <row r="662" spans="1:3" ht="14.25" customHeight="1">
      <c r="A662" s="1"/>
      <c r="B662" s="1"/>
      <c r="C662" s="1"/>
    </row>
    <row r="663" spans="1:3" ht="14.25" customHeight="1">
      <c r="A663" s="1"/>
      <c r="B663" s="1"/>
      <c r="C663" s="1"/>
    </row>
    <row r="664" spans="1:3" ht="14.25" customHeight="1">
      <c r="A664" s="1"/>
      <c r="B664" s="1"/>
      <c r="C664" s="1"/>
    </row>
    <row r="665" spans="1:3" ht="14.25" customHeight="1">
      <c r="A665" s="1"/>
      <c r="B665" s="1"/>
      <c r="C665" s="1"/>
    </row>
    <row r="666" spans="1:3" ht="14.25" customHeight="1">
      <c r="A666" s="1"/>
      <c r="B666" s="1"/>
      <c r="C666" s="1"/>
    </row>
    <row r="667" spans="1:3" ht="14.25" customHeight="1">
      <c r="A667" s="1"/>
      <c r="B667" s="1"/>
      <c r="C667" s="1"/>
    </row>
    <row r="668" spans="1:3" ht="14.25" customHeight="1">
      <c r="A668" s="1"/>
      <c r="B668" s="1"/>
      <c r="C668" s="1"/>
    </row>
    <row r="669" spans="1:3" ht="14.25" customHeight="1">
      <c r="A669" s="1"/>
      <c r="B669" s="1"/>
      <c r="C669" s="1"/>
    </row>
    <row r="670" spans="1:3" ht="14.25" customHeight="1">
      <c r="A670" s="1"/>
      <c r="B670" s="1"/>
      <c r="C670" s="1"/>
    </row>
    <row r="671" spans="1:3" ht="14.25" customHeight="1">
      <c r="A671" s="1"/>
      <c r="B671" s="1"/>
      <c r="C671" s="1"/>
    </row>
    <row r="672" spans="1:3" ht="14.25" customHeight="1">
      <c r="A672" s="1"/>
      <c r="B672" s="1"/>
      <c r="C672" s="1"/>
    </row>
    <row r="673" spans="1:3" ht="14.25" customHeight="1">
      <c r="A673" s="1"/>
      <c r="B673" s="1"/>
      <c r="C673" s="1"/>
    </row>
    <row r="674" spans="1:3" ht="14.25" customHeight="1">
      <c r="A674" s="1"/>
      <c r="B674" s="1"/>
      <c r="C674" s="1"/>
    </row>
    <row r="675" spans="1:3" ht="14.25" customHeight="1">
      <c r="A675" s="1"/>
      <c r="B675" s="1"/>
      <c r="C675" s="1"/>
    </row>
    <row r="676" spans="1:3" ht="14.25" customHeight="1">
      <c r="A676" s="1"/>
      <c r="B676" s="1"/>
      <c r="C676" s="1"/>
    </row>
    <row r="677" spans="1:3" ht="14.25" customHeight="1">
      <c r="A677" s="1"/>
      <c r="B677" s="1"/>
      <c r="C677" s="1"/>
    </row>
    <row r="678" spans="1:3" ht="14.25" customHeight="1">
      <c r="A678" s="1"/>
      <c r="B678" s="1"/>
      <c r="C678" s="1"/>
    </row>
    <row r="679" spans="1:3" ht="14.25" customHeight="1">
      <c r="A679" s="1"/>
      <c r="B679" s="1"/>
      <c r="C679" s="1"/>
    </row>
    <row r="680" spans="1:3" ht="14.25" customHeight="1">
      <c r="A680" s="1"/>
      <c r="B680" s="1"/>
      <c r="C680" s="1"/>
    </row>
    <row r="681" spans="1:3" ht="14.25" customHeight="1">
      <c r="A681" s="1"/>
      <c r="B681" s="1"/>
      <c r="C681" s="1"/>
    </row>
    <row r="682" spans="1:3" ht="14.25" customHeight="1">
      <c r="A682" s="1"/>
      <c r="B682" s="1"/>
      <c r="C682" s="1"/>
    </row>
    <row r="683" spans="1:3" ht="14.25" customHeight="1">
      <c r="A683" s="1"/>
      <c r="B683" s="1"/>
      <c r="C683" s="1"/>
    </row>
    <row r="684" spans="1:3" ht="14.25" customHeight="1">
      <c r="A684" s="1"/>
      <c r="B684" s="1"/>
      <c r="C684" s="1"/>
    </row>
    <row r="685" spans="1:3" ht="14.25" customHeight="1">
      <c r="A685" s="1"/>
      <c r="B685" s="1"/>
      <c r="C685" s="1"/>
    </row>
    <row r="686" spans="1:3" ht="14.25" customHeight="1">
      <c r="A686" s="1"/>
      <c r="B686" s="1"/>
      <c r="C686" s="1"/>
    </row>
    <row r="687" spans="1:3" ht="14.25" customHeight="1">
      <c r="A687" s="1"/>
      <c r="B687" s="1"/>
      <c r="C687" s="1"/>
    </row>
    <row r="688" spans="1:3" ht="14.25" customHeight="1">
      <c r="A688" s="1"/>
      <c r="B688" s="1"/>
      <c r="C688" s="1"/>
    </row>
    <row r="689" spans="1:3" ht="14.25" customHeight="1">
      <c r="A689" s="1"/>
      <c r="B689" s="1"/>
      <c r="C689" s="1"/>
    </row>
    <row r="690" spans="1:3" ht="14.25" customHeight="1">
      <c r="A690" s="1"/>
      <c r="B690" s="1"/>
      <c r="C690" s="1"/>
    </row>
    <row r="691" spans="1:3" ht="14.25" customHeight="1">
      <c r="A691" s="1"/>
      <c r="B691" s="1"/>
      <c r="C691" s="1"/>
    </row>
    <row r="692" spans="1:3" ht="14.25" customHeight="1">
      <c r="A692" s="1"/>
      <c r="B692" s="1"/>
      <c r="C692" s="1"/>
    </row>
    <row r="693" spans="1:3" ht="14.25" customHeight="1">
      <c r="A693" s="1"/>
      <c r="B693" s="1"/>
      <c r="C693" s="1"/>
    </row>
    <row r="694" spans="1:3" ht="14.25" customHeight="1">
      <c r="A694" s="1"/>
      <c r="B694" s="1"/>
      <c r="C694" s="1"/>
    </row>
    <row r="695" spans="1:3" ht="14.25" customHeight="1">
      <c r="A695" s="1"/>
      <c r="B695" s="1"/>
      <c r="C695" s="1"/>
    </row>
    <row r="696" spans="1:3" ht="14.25" customHeight="1">
      <c r="A696" s="1"/>
      <c r="B696" s="1"/>
      <c r="C696" s="1"/>
    </row>
    <row r="697" spans="1:3" ht="14.25" customHeight="1">
      <c r="A697" s="1"/>
      <c r="B697" s="1"/>
      <c r="C697" s="1"/>
    </row>
    <row r="698" spans="1:3" ht="14.25" customHeight="1">
      <c r="A698" s="1"/>
      <c r="B698" s="1"/>
      <c r="C698" s="1"/>
    </row>
    <row r="699" spans="1:3" ht="14.25" customHeight="1">
      <c r="A699" s="1"/>
      <c r="B699" s="1"/>
      <c r="C699" s="1"/>
    </row>
    <row r="700" spans="1:3" ht="14.25" customHeight="1">
      <c r="A700" s="1"/>
      <c r="B700" s="1"/>
      <c r="C700" s="1"/>
    </row>
    <row r="701" spans="1:3" ht="14.25" customHeight="1">
      <c r="A701" s="1"/>
      <c r="B701" s="1"/>
      <c r="C701" s="1"/>
    </row>
    <row r="702" spans="1:3" ht="14.25" customHeight="1">
      <c r="A702" s="1"/>
      <c r="B702" s="1"/>
      <c r="C702" s="1"/>
    </row>
    <row r="703" spans="1:3" ht="14.25" customHeight="1">
      <c r="A703" s="1"/>
      <c r="B703" s="1"/>
      <c r="C703" s="1"/>
    </row>
    <row r="704" spans="1:3" ht="14.25" customHeight="1">
      <c r="A704" s="1"/>
      <c r="B704" s="1"/>
      <c r="C704" s="1"/>
    </row>
    <row r="705" spans="1:3" ht="14.25" customHeight="1">
      <c r="A705" s="1"/>
      <c r="B705" s="1"/>
      <c r="C705" s="1"/>
    </row>
    <row r="706" spans="1:3" ht="14.25" customHeight="1">
      <c r="A706" s="1"/>
      <c r="B706" s="1"/>
      <c r="C706" s="1"/>
    </row>
    <row r="707" spans="1:3" ht="14.25" customHeight="1">
      <c r="A707" s="1"/>
      <c r="B707" s="1"/>
      <c r="C707" s="1"/>
    </row>
    <row r="708" spans="1:3" ht="14.25" customHeight="1">
      <c r="A708" s="1"/>
      <c r="B708" s="1"/>
      <c r="C708" s="1"/>
    </row>
    <row r="709" spans="1:3" ht="14.25" customHeight="1">
      <c r="A709" s="1"/>
      <c r="B709" s="1"/>
      <c r="C709" s="1"/>
    </row>
    <row r="710" spans="1:3" ht="14.25" customHeight="1">
      <c r="A710" s="1"/>
      <c r="B710" s="1"/>
      <c r="C710" s="1"/>
    </row>
    <row r="711" spans="1:3" ht="14.25" customHeight="1">
      <c r="A711" s="1"/>
      <c r="B711" s="1"/>
      <c r="C711" s="1"/>
    </row>
    <row r="712" spans="1:3" ht="14.25" customHeight="1">
      <c r="A712" s="1"/>
      <c r="B712" s="1"/>
      <c r="C712" s="1"/>
    </row>
    <row r="713" spans="1:3" ht="14.25" customHeight="1">
      <c r="A713" s="1"/>
      <c r="B713" s="1"/>
      <c r="C713" s="1"/>
    </row>
    <row r="714" spans="1:3" ht="14.25" customHeight="1">
      <c r="A714" s="1"/>
      <c r="B714" s="1"/>
      <c r="C714" s="1"/>
    </row>
    <row r="715" spans="1:3" ht="14.25" customHeight="1">
      <c r="A715" s="1"/>
      <c r="B715" s="1"/>
      <c r="C715" s="1"/>
    </row>
    <row r="716" spans="1:3" ht="14.25" customHeight="1">
      <c r="A716" s="1"/>
      <c r="B716" s="1"/>
      <c r="C716" s="1"/>
    </row>
    <row r="717" spans="1:3" ht="14.25" customHeight="1">
      <c r="A717" s="1"/>
      <c r="B717" s="1"/>
      <c r="C717" s="1"/>
    </row>
    <row r="718" spans="1:3" ht="14.25" customHeight="1">
      <c r="A718" s="1"/>
      <c r="B718" s="1"/>
      <c r="C718" s="1"/>
    </row>
    <row r="719" spans="1:3" ht="14.25" customHeight="1">
      <c r="A719" s="1"/>
      <c r="B719" s="1"/>
      <c r="C719" s="1"/>
    </row>
    <row r="720" spans="1:3" ht="14.25" customHeight="1">
      <c r="A720" s="1"/>
      <c r="B720" s="1"/>
      <c r="C720" s="1"/>
    </row>
    <row r="721" spans="1:3" ht="14.25" customHeight="1">
      <c r="A721" s="1"/>
      <c r="B721" s="1"/>
      <c r="C721" s="1"/>
    </row>
    <row r="722" spans="1:3" ht="14.25" customHeight="1">
      <c r="A722" s="1"/>
      <c r="B722" s="1"/>
      <c r="C722" s="1"/>
    </row>
    <row r="723" spans="1:3" ht="14.25" customHeight="1">
      <c r="A723" s="1"/>
      <c r="B723" s="1"/>
      <c r="C723" s="1"/>
    </row>
    <row r="724" spans="1:3" ht="14.25" customHeight="1">
      <c r="A724" s="1"/>
      <c r="B724" s="1"/>
      <c r="C724" s="1"/>
    </row>
    <row r="725" spans="1:3" ht="14.25" customHeight="1">
      <c r="A725" s="1"/>
      <c r="B725" s="1"/>
      <c r="C725" s="1"/>
    </row>
    <row r="726" spans="1:3" ht="14.25" customHeight="1">
      <c r="A726" s="1"/>
      <c r="B726" s="1"/>
      <c r="C726" s="1"/>
    </row>
    <row r="727" spans="1:3" ht="14.25" customHeight="1">
      <c r="A727" s="1"/>
      <c r="B727" s="1"/>
      <c r="C727" s="1"/>
    </row>
    <row r="728" spans="1:3" ht="14.25" customHeight="1">
      <c r="A728" s="1"/>
      <c r="B728" s="1"/>
      <c r="C728" s="1"/>
    </row>
    <row r="729" spans="1:3" ht="14.25" customHeight="1">
      <c r="A729" s="1"/>
      <c r="B729" s="1"/>
      <c r="C729" s="1"/>
    </row>
    <row r="730" spans="1:3" ht="14.25" customHeight="1">
      <c r="A730" s="1"/>
      <c r="B730" s="1"/>
      <c r="C730" s="1"/>
    </row>
    <row r="731" spans="1:3" ht="14.25" customHeight="1">
      <c r="A731" s="1"/>
      <c r="B731" s="1"/>
      <c r="C731" s="1"/>
    </row>
    <row r="732" spans="1:3" ht="14.25" customHeight="1">
      <c r="A732" s="1"/>
      <c r="B732" s="1"/>
      <c r="C732" s="1"/>
    </row>
    <row r="733" spans="1:3" ht="14.25" customHeight="1">
      <c r="A733" s="1"/>
      <c r="B733" s="1"/>
      <c r="C733" s="1"/>
    </row>
    <row r="734" spans="1:3" ht="14.25" customHeight="1">
      <c r="A734" s="1"/>
      <c r="B734" s="1"/>
      <c r="C734" s="1"/>
    </row>
    <row r="735" spans="1:3" ht="14.25" customHeight="1">
      <c r="A735" s="1"/>
      <c r="B735" s="1"/>
      <c r="C735" s="1"/>
    </row>
    <row r="736" spans="1:3" ht="14.25" customHeight="1">
      <c r="A736" s="1"/>
      <c r="B736" s="1"/>
      <c r="C736" s="1"/>
    </row>
    <row r="737" spans="1:3" ht="14.25" customHeight="1">
      <c r="A737" s="1"/>
      <c r="B737" s="1"/>
      <c r="C737" s="1"/>
    </row>
    <row r="738" spans="1:3" ht="14.25" customHeight="1">
      <c r="A738" s="1"/>
      <c r="B738" s="1"/>
      <c r="C738" s="1"/>
    </row>
    <row r="739" spans="1:3" ht="14.25" customHeight="1">
      <c r="A739" s="1"/>
      <c r="B739" s="1"/>
      <c r="C739" s="1"/>
    </row>
    <row r="740" spans="1:3" ht="14.25" customHeight="1">
      <c r="A740" s="1"/>
      <c r="B740" s="1"/>
      <c r="C740" s="1"/>
    </row>
    <row r="741" spans="1:3" ht="14.25" customHeight="1">
      <c r="A741" s="1"/>
      <c r="B741" s="1"/>
      <c r="C741" s="1"/>
    </row>
    <row r="742" spans="1:3" ht="14.25" customHeight="1">
      <c r="A742" s="1"/>
      <c r="B742" s="1"/>
      <c r="C742" s="1"/>
    </row>
    <row r="743" spans="1:3" ht="14.25" customHeight="1">
      <c r="A743" s="1"/>
      <c r="B743" s="1"/>
      <c r="C743" s="1"/>
    </row>
    <row r="744" spans="1:3" ht="14.25" customHeight="1">
      <c r="A744" s="1"/>
      <c r="B744" s="1"/>
      <c r="C744" s="1"/>
    </row>
    <row r="745" spans="1:3" ht="14.25" customHeight="1">
      <c r="A745" s="1"/>
      <c r="B745" s="1"/>
      <c r="C745" s="1"/>
    </row>
    <row r="746" spans="1:3" ht="14.25" customHeight="1">
      <c r="A746" s="1"/>
      <c r="B746" s="1"/>
      <c r="C746" s="1"/>
    </row>
    <row r="747" spans="1:3" ht="14.25" customHeight="1">
      <c r="A747" s="1"/>
      <c r="B747" s="1"/>
      <c r="C747" s="1"/>
    </row>
    <row r="748" spans="1:3" ht="14.25" customHeight="1">
      <c r="A748" s="1"/>
      <c r="B748" s="1"/>
      <c r="C748" s="1"/>
    </row>
    <row r="749" spans="1:3" ht="14.25" customHeight="1">
      <c r="A749" s="1"/>
      <c r="B749" s="1"/>
      <c r="C749" s="1"/>
    </row>
    <row r="750" spans="1:3" ht="14.25" customHeight="1">
      <c r="A750" s="1"/>
      <c r="B750" s="1"/>
      <c r="C750" s="1"/>
    </row>
    <row r="751" spans="1:3" ht="14.25" customHeight="1">
      <c r="A751" s="1"/>
      <c r="B751" s="1"/>
      <c r="C751" s="1"/>
    </row>
    <row r="752" spans="1:3" ht="14.25" customHeight="1">
      <c r="A752" s="1"/>
      <c r="B752" s="1"/>
      <c r="C752" s="1"/>
    </row>
    <row r="753" spans="1:3" ht="14.25" customHeight="1">
      <c r="A753" s="1"/>
      <c r="B753" s="1"/>
      <c r="C753" s="1"/>
    </row>
    <row r="754" spans="1:3" ht="14.25" customHeight="1">
      <c r="A754" s="1"/>
      <c r="B754" s="1"/>
      <c r="C754" s="1"/>
    </row>
    <row r="755" spans="1:3" ht="14.25" customHeight="1">
      <c r="A755" s="1"/>
      <c r="B755" s="1"/>
      <c r="C755" s="1"/>
    </row>
    <row r="756" spans="1:3" ht="14.25" customHeight="1">
      <c r="A756" s="1"/>
      <c r="B756" s="1"/>
      <c r="C756" s="1"/>
    </row>
    <row r="757" spans="1:3" ht="14.25" customHeight="1">
      <c r="A757" s="1"/>
      <c r="B757" s="1"/>
      <c r="C757" s="1"/>
    </row>
    <row r="758" spans="1:3" ht="14.25" customHeight="1">
      <c r="A758" s="1"/>
      <c r="B758" s="1"/>
      <c r="C758" s="1"/>
    </row>
    <row r="759" spans="1:3" ht="14.25" customHeight="1">
      <c r="A759" s="1"/>
      <c r="B759" s="1"/>
      <c r="C759" s="1"/>
    </row>
    <row r="760" spans="1:3" ht="14.25" customHeight="1">
      <c r="A760" s="1"/>
      <c r="B760" s="1"/>
      <c r="C760" s="1"/>
    </row>
    <row r="761" spans="1:3" ht="14.25" customHeight="1">
      <c r="A761" s="1"/>
      <c r="B761" s="1"/>
      <c r="C761" s="1"/>
    </row>
    <row r="762" spans="1:3" ht="14.25" customHeight="1">
      <c r="A762" s="1"/>
      <c r="B762" s="1"/>
      <c r="C762" s="1"/>
    </row>
    <row r="763" spans="1:3" ht="14.25" customHeight="1">
      <c r="A763" s="1"/>
      <c r="B763" s="1"/>
      <c r="C763" s="1"/>
    </row>
    <row r="764" spans="1:3" ht="14.25" customHeight="1">
      <c r="A764" s="1"/>
      <c r="B764" s="1"/>
      <c r="C764" s="1"/>
    </row>
    <row r="765" spans="1:3" ht="14.25" customHeight="1">
      <c r="A765" s="1"/>
      <c r="B765" s="1"/>
      <c r="C765" s="1"/>
    </row>
    <row r="766" spans="1:3" ht="14.25" customHeight="1">
      <c r="A766" s="1"/>
      <c r="B766" s="1"/>
      <c r="C766" s="1"/>
    </row>
    <row r="767" spans="1:3" ht="14.25" customHeight="1">
      <c r="A767" s="1"/>
      <c r="B767" s="1"/>
      <c r="C767" s="1"/>
    </row>
    <row r="768" spans="1:3" ht="14.25" customHeight="1">
      <c r="A768" s="1"/>
      <c r="B768" s="1"/>
      <c r="C768" s="1"/>
    </row>
    <row r="769" spans="1:3" ht="14.25" customHeight="1">
      <c r="A769" s="1"/>
      <c r="B769" s="1"/>
      <c r="C769" s="1"/>
    </row>
    <row r="770" spans="1:3" ht="14.25" customHeight="1">
      <c r="A770" s="1"/>
      <c r="B770" s="1"/>
      <c r="C770" s="1"/>
    </row>
    <row r="771" spans="1:3" ht="14.25" customHeight="1">
      <c r="A771" s="1"/>
      <c r="B771" s="1"/>
      <c r="C771" s="1"/>
    </row>
    <row r="772" spans="1:3" ht="14.25" customHeight="1">
      <c r="A772" s="1"/>
      <c r="B772" s="1"/>
      <c r="C772" s="1"/>
    </row>
    <row r="773" spans="1:3" ht="14.25" customHeight="1">
      <c r="A773" s="1"/>
      <c r="B773" s="1"/>
      <c r="C773" s="1"/>
    </row>
    <row r="774" spans="1:3" ht="14.25" customHeight="1">
      <c r="A774" s="1"/>
      <c r="B774" s="1"/>
      <c r="C774" s="1"/>
    </row>
    <row r="775" spans="1:3" ht="14.25" customHeight="1">
      <c r="A775" s="1"/>
      <c r="B775" s="1"/>
      <c r="C775" s="1"/>
    </row>
    <row r="776" spans="1:3" ht="14.25" customHeight="1">
      <c r="A776" s="1"/>
      <c r="B776" s="1"/>
      <c r="C776" s="1"/>
    </row>
    <row r="777" spans="1:3" ht="14.25" customHeight="1">
      <c r="A777" s="1"/>
      <c r="B777" s="1"/>
      <c r="C777" s="1"/>
    </row>
    <row r="778" spans="1:3" ht="14.25" customHeight="1">
      <c r="A778" s="1"/>
      <c r="B778" s="1"/>
      <c r="C778" s="1"/>
    </row>
    <row r="779" spans="1:3" ht="14.25" customHeight="1">
      <c r="A779" s="1"/>
      <c r="B779" s="1"/>
      <c r="C779" s="1"/>
    </row>
    <row r="780" spans="1:3" ht="14.25" customHeight="1">
      <c r="A780" s="1"/>
      <c r="B780" s="1"/>
      <c r="C780" s="1"/>
    </row>
    <row r="781" spans="1:3" ht="14.25" customHeight="1">
      <c r="A781" s="1"/>
      <c r="B781" s="1"/>
      <c r="C781" s="1"/>
    </row>
    <row r="782" spans="1:3" ht="14.25" customHeight="1">
      <c r="A782" s="1"/>
      <c r="B782" s="1"/>
      <c r="C782" s="1"/>
    </row>
    <row r="783" spans="1:3" ht="14.25" customHeight="1">
      <c r="A783" s="1"/>
      <c r="B783" s="1"/>
      <c r="C783" s="1"/>
    </row>
    <row r="784" spans="1:3" ht="14.25" customHeight="1">
      <c r="A784" s="1"/>
      <c r="B784" s="1"/>
      <c r="C784" s="1"/>
    </row>
    <row r="785" spans="1:3" ht="14.25" customHeight="1">
      <c r="A785" s="1"/>
      <c r="B785" s="1"/>
      <c r="C785" s="1"/>
    </row>
    <row r="786" spans="1:3" ht="14.25" customHeight="1">
      <c r="A786" s="1"/>
      <c r="B786" s="1"/>
      <c r="C786" s="1"/>
    </row>
    <row r="787" spans="1:3" ht="14.25" customHeight="1">
      <c r="A787" s="1"/>
      <c r="B787" s="1"/>
      <c r="C787" s="1"/>
    </row>
    <row r="788" spans="1:3" ht="14.25" customHeight="1">
      <c r="A788" s="1"/>
      <c r="B788" s="1"/>
      <c r="C788" s="1"/>
    </row>
    <row r="789" spans="1:3" ht="14.25" customHeight="1">
      <c r="A789" s="1"/>
      <c r="B789" s="1"/>
      <c r="C789" s="1"/>
    </row>
    <row r="790" spans="1:3" ht="14.25" customHeight="1">
      <c r="A790" s="1"/>
      <c r="B790" s="1"/>
      <c r="C790" s="1"/>
    </row>
    <row r="791" spans="1:3" ht="14.25" customHeight="1">
      <c r="A791" s="1"/>
      <c r="B791" s="1"/>
      <c r="C791" s="1"/>
    </row>
    <row r="792" spans="1:3" ht="14.25" customHeight="1">
      <c r="A792" s="1"/>
      <c r="B792" s="1"/>
      <c r="C792" s="1"/>
    </row>
    <row r="793" spans="1:3" ht="14.25" customHeight="1">
      <c r="A793" s="1"/>
      <c r="B793" s="1"/>
      <c r="C793" s="1"/>
    </row>
    <row r="794" spans="1:3" ht="14.25" customHeight="1">
      <c r="A794" s="1"/>
      <c r="B794" s="1"/>
      <c r="C794" s="1"/>
    </row>
    <row r="795" spans="1:3" ht="14.25" customHeight="1">
      <c r="A795" s="1"/>
      <c r="B795" s="1"/>
      <c r="C795" s="1"/>
    </row>
    <row r="796" spans="1:3" ht="14.25" customHeight="1">
      <c r="A796" s="1"/>
      <c r="B796" s="1"/>
      <c r="C796" s="1"/>
    </row>
    <row r="797" spans="1:3" ht="14.25" customHeight="1">
      <c r="A797" s="1"/>
      <c r="B797" s="1"/>
      <c r="C797" s="1"/>
    </row>
    <row r="798" spans="1:3" ht="14.25" customHeight="1">
      <c r="A798" s="1"/>
      <c r="B798" s="1"/>
      <c r="C798" s="1"/>
    </row>
    <row r="799" spans="1:3" ht="14.25" customHeight="1">
      <c r="A799" s="1"/>
      <c r="B799" s="1"/>
      <c r="C799" s="1"/>
    </row>
    <row r="800" spans="1:3" ht="14.25" customHeight="1">
      <c r="A800" s="1"/>
      <c r="B800" s="1"/>
      <c r="C800" s="1"/>
    </row>
    <row r="801" spans="1:3" ht="14.25" customHeight="1">
      <c r="A801" s="1"/>
      <c r="B801" s="1"/>
      <c r="C801" s="1"/>
    </row>
    <row r="802" spans="1:3" ht="14.25" customHeight="1">
      <c r="A802" s="1"/>
      <c r="B802" s="1"/>
      <c r="C802" s="1"/>
    </row>
    <row r="803" spans="1:3" ht="14.25" customHeight="1">
      <c r="A803" s="1"/>
      <c r="B803" s="1"/>
      <c r="C803" s="1"/>
    </row>
    <row r="804" spans="1:3" ht="14.25" customHeight="1">
      <c r="A804" s="1"/>
      <c r="B804" s="1"/>
      <c r="C804" s="1"/>
    </row>
    <row r="805" spans="1:3" ht="14.25" customHeight="1">
      <c r="A805" s="1"/>
      <c r="B805" s="1"/>
      <c r="C805" s="1"/>
    </row>
    <row r="806" spans="1:3" ht="14.25" customHeight="1">
      <c r="A806" s="1"/>
      <c r="B806" s="1"/>
      <c r="C806" s="1"/>
    </row>
    <row r="807" spans="1:3" ht="14.25" customHeight="1">
      <c r="A807" s="1"/>
      <c r="B807" s="1"/>
      <c r="C807" s="1"/>
    </row>
    <row r="808" spans="1:3" ht="14.25" customHeight="1">
      <c r="A808" s="1"/>
      <c r="B808" s="1"/>
      <c r="C808" s="1"/>
    </row>
    <row r="809" spans="1:3" ht="14.25" customHeight="1">
      <c r="A809" s="1"/>
      <c r="B809" s="1"/>
      <c r="C809" s="1"/>
    </row>
    <row r="810" spans="1:3" ht="14.25" customHeight="1">
      <c r="A810" s="1"/>
      <c r="B810" s="1"/>
      <c r="C810" s="1"/>
    </row>
    <row r="811" spans="1:3" ht="14.25" customHeight="1">
      <c r="A811" s="1"/>
      <c r="B811" s="1"/>
      <c r="C811" s="1"/>
    </row>
    <row r="812" spans="1:3" ht="14.25" customHeight="1">
      <c r="A812" s="1"/>
      <c r="B812" s="1"/>
      <c r="C812" s="1"/>
    </row>
    <row r="813" spans="1:3" ht="14.25" customHeight="1">
      <c r="A813" s="1"/>
      <c r="B813" s="1"/>
      <c r="C813" s="1"/>
    </row>
    <row r="814" spans="1:3" ht="14.25" customHeight="1">
      <c r="A814" s="1"/>
      <c r="B814" s="1"/>
      <c r="C814" s="1"/>
    </row>
    <row r="815" spans="1:3" ht="14.25" customHeight="1">
      <c r="A815" s="1"/>
      <c r="B815" s="1"/>
      <c r="C815" s="1"/>
    </row>
    <row r="816" spans="1:3" ht="14.25" customHeight="1">
      <c r="A816" s="1"/>
      <c r="B816" s="1"/>
      <c r="C816" s="1"/>
    </row>
    <row r="817" spans="1:3" ht="14.25" customHeight="1">
      <c r="A817" s="1"/>
      <c r="B817" s="1"/>
      <c r="C817" s="1"/>
    </row>
    <row r="818" spans="1:3" ht="14.25" customHeight="1">
      <c r="A818" s="1"/>
      <c r="B818" s="1"/>
      <c r="C818" s="1"/>
    </row>
    <row r="819" spans="1:3" ht="14.25" customHeight="1">
      <c r="A819" s="1"/>
      <c r="B819" s="1"/>
      <c r="C819" s="1"/>
    </row>
    <row r="820" spans="1:3" ht="14.25" customHeight="1">
      <c r="A820" s="1"/>
      <c r="B820" s="1"/>
      <c r="C820" s="1"/>
    </row>
    <row r="821" spans="1:3" ht="14.25" customHeight="1">
      <c r="A821" s="1"/>
      <c r="B821" s="1"/>
      <c r="C821" s="1"/>
    </row>
    <row r="822" spans="1:3" ht="14.25" customHeight="1">
      <c r="A822" s="1"/>
      <c r="B822" s="1"/>
      <c r="C822" s="1"/>
    </row>
    <row r="823" spans="1:3" ht="14.25" customHeight="1">
      <c r="A823" s="1"/>
      <c r="B823" s="1"/>
      <c r="C823" s="1"/>
    </row>
    <row r="824" spans="1:3" ht="14.25" customHeight="1">
      <c r="A824" s="1"/>
      <c r="B824" s="1"/>
      <c r="C824" s="1"/>
    </row>
    <row r="825" spans="1:3" ht="14.25" customHeight="1">
      <c r="A825" s="1"/>
      <c r="B825" s="1"/>
      <c r="C825" s="1"/>
    </row>
    <row r="826" spans="1:3" ht="14.25" customHeight="1">
      <c r="A826" s="1"/>
      <c r="B826" s="1"/>
      <c r="C826" s="1"/>
    </row>
    <row r="827" spans="1:3" ht="14.25" customHeight="1">
      <c r="A827" s="1"/>
      <c r="B827" s="1"/>
      <c r="C827" s="1"/>
    </row>
    <row r="828" spans="1:3" ht="14.25" customHeight="1">
      <c r="A828" s="1"/>
      <c r="B828" s="1"/>
      <c r="C828" s="1"/>
    </row>
    <row r="829" spans="1:3" ht="14.25" customHeight="1">
      <c r="A829" s="1"/>
      <c r="B829" s="1"/>
      <c r="C829" s="1"/>
    </row>
    <row r="830" spans="1:3" ht="14.25" customHeight="1">
      <c r="A830" s="1"/>
      <c r="B830" s="1"/>
      <c r="C830" s="1"/>
    </row>
    <row r="831" spans="1:3" ht="14.25" customHeight="1">
      <c r="A831" s="1"/>
      <c r="B831" s="1"/>
      <c r="C831" s="1"/>
    </row>
    <row r="832" spans="1:3" ht="14.25" customHeight="1">
      <c r="A832" s="1"/>
      <c r="B832" s="1"/>
      <c r="C832" s="1"/>
    </row>
    <row r="833" spans="1:3" ht="14.25" customHeight="1">
      <c r="A833" s="1"/>
      <c r="B833" s="1"/>
      <c r="C833" s="1"/>
    </row>
    <row r="834" spans="1:3" ht="14.25" customHeight="1">
      <c r="A834" s="1"/>
      <c r="B834" s="1"/>
      <c r="C834" s="1"/>
    </row>
    <row r="835" spans="1:3" ht="14.25" customHeight="1">
      <c r="A835" s="1"/>
      <c r="B835" s="1"/>
      <c r="C835" s="1"/>
    </row>
    <row r="836" spans="1:3" ht="14.25" customHeight="1">
      <c r="A836" s="1"/>
      <c r="B836" s="1"/>
      <c r="C836" s="1"/>
    </row>
    <row r="837" spans="1:3" ht="14.25" customHeight="1">
      <c r="A837" s="1"/>
      <c r="B837" s="1"/>
      <c r="C837" s="1"/>
    </row>
    <row r="838" spans="1:3" ht="14.25" customHeight="1">
      <c r="A838" s="1"/>
      <c r="B838" s="1"/>
      <c r="C838" s="1"/>
    </row>
    <row r="839" spans="1:3" ht="14.25" customHeight="1">
      <c r="A839" s="1"/>
      <c r="B839" s="1"/>
      <c r="C839" s="1"/>
    </row>
    <row r="840" spans="1:3" ht="14.25" customHeight="1">
      <c r="A840" s="1"/>
      <c r="B840" s="1"/>
      <c r="C840" s="1"/>
    </row>
    <row r="841" spans="1:3" ht="14.25" customHeight="1">
      <c r="A841" s="1"/>
      <c r="B841" s="1"/>
      <c r="C841" s="1"/>
    </row>
    <row r="842" spans="1:3" ht="14.25" customHeight="1">
      <c r="A842" s="1"/>
      <c r="B842" s="1"/>
      <c r="C842" s="1"/>
    </row>
    <row r="843" spans="1:3" ht="14.25" customHeight="1">
      <c r="A843" s="1"/>
      <c r="B843" s="1"/>
      <c r="C843" s="1"/>
    </row>
    <row r="844" spans="1:3" ht="14.25" customHeight="1">
      <c r="A844" s="1"/>
      <c r="B844" s="1"/>
      <c r="C844" s="1"/>
    </row>
    <row r="845" spans="1:3" ht="14.25" customHeight="1">
      <c r="A845" s="1"/>
      <c r="B845" s="1"/>
      <c r="C845" s="1"/>
    </row>
    <row r="846" spans="1:3" ht="14.25" customHeight="1">
      <c r="A846" s="1"/>
      <c r="B846" s="1"/>
      <c r="C846" s="1"/>
    </row>
    <row r="847" spans="1:3" ht="14.25" customHeight="1">
      <c r="A847" s="1"/>
      <c r="B847" s="1"/>
      <c r="C847" s="1"/>
    </row>
    <row r="848" spans="1:3" ht="14.25" customHeight="1">
      <c r="A848" s="1"/>
      <c r="B848" s="1"/>
      <c r="C848" s="1"/>
    </row>
    <row r="849" spans="1:3" ht="14.25" customHeight="1">
      <c r="A849" s="1"/>
      <c r="B849" s="1"/>
      <c r="C849" s="1"/>
    </row>
    <row r="850" spans="1:3" ht="14.25" customHeight="1">
      <c r="A850" s="1"/>
      <c r="B850" s="1"/>
      <c r="C850" s="1"/>
    </row>
    <row r="851" spans="1:3" ht="14.25" customHeight="1">
      <c r="A851" s="1"/>
      <c r="B851" s="1"/>
      <c r="C851" s="1"/>
    </row>
    <row r="852" spans="1:3" ht="14.25" customHeight="1">
      <c r="A852" s="1"/>
      <c r="B852" s="1"/>
      <c r="C852" s="1"/>
    </row>
    <row r="853" spans="1:3" ht="14.25" customHeight="1">
      <c r="A853" s="1"/>
      <c r="B853" s="1"/>
      <c r="C853" s="1"/>
    </row>
    <row r="854" spans="1:3" ht="14.25" customHeight="1">
      <c r="A854" s="1"/>
      <c r="B854" s="1"/>
      <c r="C854" s="1"/>
    </row>
    <row r="855" spans="1:3" ht="14.25" customHeight="1">
      <c r="A855" s="1"/>
      <c r="B855" s="1"/>
      <c r="C855" s="1"/>
    </row>
    <row r="856" spans="1:3" ht="14.25" customHeight="1">
      <c r="A856" s="1"/>
      <c r="B856" s="1"/>
      <c r="C856" s="1"/>
    </row>
    <row r="857" spans="1:3" ht="14.25" customHeight="1">
      <c r="A857" s="1"/>
      <c r="B857" s="1"/>
      <c r="C857" s="1"/>
    </row>
    <row r="858" spans="1:3" ht="14.25" customHeight="1">
      <c r="A858" s="1"/>
      <c r="B858" s="1"/>
      <c r="C858" s="1"/>
    </row>
    <row r="859" spans="1:3" ht="14.25" customHeight="1">
      <c r="A859" s="1"/>
      <c r="B859" s="1"/>
      <c r="C859" s="1"/>
    </row>
    <row r="860" spans="1:3" ht="14.25" customHeight="1">
      <c r="A860" s="1"/>
      <c r="B860" s="1"/>
      <c r="C860" s="1"/>
    </row>
    <row r="861" spans="1:3" ht="14.25" customHeight="1">
      <c r="A861" s="1"/>
      <c r="B861" s="1"/>
      <c r="C861" s="1"/>
    </row>
    <row r="862" spans="1:3" ht="14.25" customHeight="1">
      <c r="A862" s="1"/>
      <c r="B862" s="1"/>
      <c r="C862" s="1"/>
    </row>
    <row r="863" spans="1:3" ht="14.25" customHeight="1">
      <c r="A863" s="1"/>
      <c r="B863" s="1"/>
      <c r="C863" s="1"/>
    </row>
    <row r="864" spans="1:3" ht="14.25" customHeight="1">
      <c r="A864" s="1"/>
      <c r="B864" s="1"/>
      <c r="C864" s="1"/>
    </row>
    <row r="865" spans="1:3" ht="14.25" customHeight="1">
      <c r="A865" s="1"/>
      <c r="B865" s="1"/>
      <c r="C865" s="1"/>
    </row>
    <row r="866" spans="1:3" ht="14.25" customHeight="1">
      <c r="A866" s="1"/>
      <c r="B866" s="1"/>
      <c r="C866" s="1"/>
    </row>
    <row r="867" spans="1:3" ht="14.25" customHeight="1">
      <c r="A867" s="1"/>
      <c r="B867" s="1"/>
      <c r="C867" s="1"/>
    </row>
    <row r="868" spans="1:3" ht="14.25" customHeight="1">
      <c r="A868" s="1"/>
      <c r="B868" s="1"/>
      <c r="C868" s="1"/>
    </row>
    <row r="869" spans="1:3" ht="14.25" customHeight="1">
      <c r="A869" s="1"/>
      <c r="B869" s="1"/>
      <c r="C869" s="1"/>
    </row>
    <row r="870" spans="1:3" ht="14.25" customHeight="1">
      <c r="A870" s="1"/>
      <c r="B870" s="1"/>
      <c r="C870" s="1"/>
    </row>
    <row r="871" spans="1:3" ht="14.25" customHeight="1">
      <c r="A871" s="1"/>
      <c r="B871" s="1"/>
      <c r="C871" s="1"/>
    </row>
    <row r="872" spans="1:3" ht="14.25" customHeight="1">
      <c r="A872" s="1"/>
      <c r="B872" s="1"/>
      <c r="C872" s="1"/>
    </row>
    <row r="873" spans="1:3" ht="14.25" customHeight="1">
      <c r="A873" s="1"/>
      <c r="B873" s="1"/>
      <c r="C873" s="1"/>
    </row>
    <row r="874" spans="1:3" ht="14.25" customHeight="1">
      <c r="A874" s="1"/>
      <c r="B874" s="1"/>
      <c r="C874" s="1"/>
    </row>
    <row r="875" spans="1:3" ht="14.25" customHeight="1">
      <c r="A875" s="1"/>
      <c r="B875" s="1"/>
      <c r="C875" s="1"/>
    </row>
    <row r="876" spans="1:3" ht="14.25" customHeight="1">
      <c r="A876" s="1"/>
      <c r="B876" s="1"/>
      <c r="C876" s="1"/>
    </row>
    <row r="877" spans="1:3" ht="14.25" customHeight="1">
      <c r="A877" s="1"/>
      <c r="B877" s="1"/>
      <c r="C877" s="1"/>
    </row>
    <row r="878" spans="1:3" ht="14.25" customHeight="1">
      <c r="A878" s="1"/>
      <c r="B878" s="1"/>
      <c r="C878" s="1"/>
    </row>
    <row r="879" spans="1:3" ht="14.25" customHeight="1">
      <c r="A879" s="1"/>
      <c r="B879" s="1"/>
      <c r="C879" s="1"/>
    </row>
    <row r="880" spans="1:3" ht="14.25" customHeight="1">
      <c r="A880" s="1"/>
      <c r="B880" s="1"/>
      <c r="C880" s="1"/>
    </row>
    <row r="881" spans="1:3" ht="14.25" customHeight="1">
      <c r="A881" s="1"/>
      <c r="B881" s="1"/>
      <c r="C881" s="1"/>
    </row>
    <row r="882" spans="1:3" ht="14.25" customHeight="1">
      <c r="A882" s="1"/>
      <c r="B882" s="1"/>
      <c r="C882" s="1"/>
    </row>
    <row r="883" spans="1:3" ht="14.25" customHeight="1">
      <c r="A883" s="1"/>
      <c r="B883" s="1"/>
      <c r="C883" s="1"/>
    </row>
    <row r="884" spans="1:3" ht="14.25" customHeight="1">
      <c r="A884" s="1"/>
      <c r="B884" s="1"/>
      <c r="C884" s="1"/>
    </row>
    <row r="885" spans="1:3" ht="14.25" customHeight="1">
      <c r="A885" s="1"/>
      <c r="B885" s="1"/>
      <c r="C885" s="1"/>
    </row>
    <row r="886" spans="1:3" ht="14.25" customHeight="1">
      <c r="A886" s="1"/>
      <c r="B886" s="1"/>
      <c r="C886" s="1"/>
    </row>
    <row r="887" spans="1:3" ht="14.25" customHeight="1">
      <c r="A887" s="1"/>
      <c r="B887" s="1"/>
      <c r="C887" s="1"/>
    </row>
    <row r="888" spans="1:3" ht="14.25" customHeight="1">
      <c r="A888" s="1"/>
      <c r="B888" s="1"/>
      <c r="C888" s="1"/>
    </row>
    <row r="889" spans="1:3" ht="14.25" customHeight="1">
      <c r="A889" s="1"/>
      <c r="B889" s="1"/>
      <c r="C889" s="1"/>
    </row>
    <row r="890" spans="1:3" ht="14.25" customHeight="1">
      <c r="A890" s="1"/>
      <c r="B890" s="1"/>
      <c r="C890" s="1"/>
    </row>
    <row r="891" spans="1:3" ht="14.25" customHeight="1">
      <c r="A891" s="1"/>
      <c r="B891" s="1"/>
      <c r="C891" s="1"/>
    </row>
    <row r="892" spans="1:3" ht="14.25" customHeight="1">
      <c r="A892" s="1"/>
      <c r="B892" s="1"/>
      <c r="C892" s="1"/>
    </row>
    <row r="893" spans="1:3" ht="14.25" customHeight="1">
      <c r="A893" s="1"/>
      <c r="B893" s="1"/>
      <c r="C893" s="1"/>
    </row>
    <row r="894" spans="1:3" ht="14.25" customHeight="1">
      <c r="A894" s="1"/>
      <c r="B894" s="1"/>
      <c r="C894" s="1"/>
    </row>
    <row r="895" spans="1:3" ht="14.25" customHeight="1">
      <c r="A895" s="1"/>
      <c r="B895" s="1"/>
      <c r="C895" s="1"/>
    </row>
    <row r="896" spans="1:3" ht="14.25" customHeight="1">
      <c r="A896" s="1"/>
      <c r="B896" s="1"/>
      <c r="C896" s="1"/>
    </row>
    <row r="897" spans="1:3" ht="14.25" customHeight="1">
      <c r="A897" s="1"/>
      <c r="B897" s="1"/>
      <c r="C897" s="1"/>
    </row>
    <row r="898" spans="1:3" ht="14.25" customHeight="1">
      <c r="A898" s="1"/>
      <c r="B898" s="1"/>
      <c r="C898" s="1"/>
    </row>
    <row r="899" spans="1:3" ht="14.25" customHeight="1">
      <c r="A899" s="1"/>
      <c r="B899" s="1"/>
      <c r="C899" s="1"/>
    </row>
    <row r="900" spans="1:3" ht="14.25" customHeight="1">
      <c r="A900" s="1"/>
      <c r="B900" s="1"/>
      <c r="C900" s="1"/>
    </row>
    <row r="901" spans="1:3" ht="14.25" customHeight="1">
      <c r="A901" s="1"/>
      <c r="B901" s="1"/>
      <c r="C901" s="1"/>
    </row>
    <row r="902" spans="1:3" ht="14.25" customHeight="1">
      <c r="A902" s="1"/>
      <c r="B902" s="1"/>
      <c r="C902" s="1"/>
    </row>
    <row r="903" spans="1:3" ht="14.25" customHeight="1">
      <c r="A903" s="1"/>
      <c r="B903" s="1"/>
      <c r="C903" s="1"/>
    </row>
    <row r="904" spans="1:3" ht="14.25" customHeight="1">
      <c r="A904" s="1"/>
      <c r="B904" s="1"/>
      <c r="C904" s="1"/>
    </row>
    <row r="905" spans="1:3" ht="14.25" customHeight="1">
      <c r="A905" s="1"/>
      <c r="B905" s="1"/>
      <c r="C905" s="1"/>
    </row>
    <row r="906" spans="1:3" ht="14.25" customHeight="1">
      <c r="A906" s="1"/>
      <c r="B906" s="1"/>
      <c r="C906" s="1"/>
    </row>
    <row r="907" spans="1:3" ht="14.25" customHeight="1">
      <c r="A907" s="1"/>
      <c r="B907" s="1"/>
      <c r="C907" s="1"/>
    </row>
    <row r="908" spans="1:3" ht="14.25" customHeight="1">
      <c r="A908" s="1"/>
      <c r="B908" s="1"/>
      <c r="C908" s="1"/>
    </row>
    <row r="909" spans="1:3" ht="14.25" customHeight="1">
      <c r="A909" s="1"/>
      <c r="B909" s="1"/>
      <c r="C909" s="1"/>
    </row>
    <row r="910" spans="1:3" ht="14.25" customHeight="1">
      <c r="A910" s="1"/>
      <c r="B910" s="1"/>
      <c r="C910" s="1"/>
    </row>
    <row r="911" spans="1:3" ht="14.25" customHeight="1">
      <c r="A911" s="1"/>
      <c r="B911" s="1"/>
      <c r="C911" s="1"/>
    </row>
    <row r="912" spans="1:3" ht="14.25" customHeight="1">
      <c r="A912" s="1"/>
      <c r="B912" s="1"/>
      <c r="C912" s="1"/>
    </row>
    <row r="913" spans="1:3" ht="14.25" customHeight="1">
      <c r="A913" s="1"/>
      <c r="B913" s="1"/>
      <c r="C913" s="1"/>
    </row>
    <row r="914" spans="1:3" ht="14.25" customHeight="1">
      <c r="A914" s="1"/>
      <c r="B914" s="1"/>
      <c r="C914" s="1"/>
    </row>
    <row r="915" spans="1:3" ht="14.25" customHeight="1">
      <c r="A915" s="1"/>
      <c r="B915" s="1"/>
      <c r="C915" s="1"/>
    </row>
    <row r="916" spans="1:3" ht="14.25" customHeight="1">
      <c r="A916" s="1"/>
      <c r="B916" s="1"/>
      <c r="C916" s="1"/>
    </row>
    <row r="917" spans="1:3" ht="14.25" customHeight="1">
      <c r="A917" s="1"/>
      <c r="B917" s="1"/>
      <c r="C917" s="1"/>
    </row>
    <row r="918" spans="1:3" ht="14.25" customHeight="1">
      <c r="A918" s="1"/>
      <c r="B918" s="1"/>
      <c r="C918" s="1"/>
    </row>
    <row r="919" spans="1:3" ht="14.25" customHeight="1">
      <c r="A919" s="1"/>
      <c r="B919" s="1"/>
      <c r="C919" s="1"/>
    </row>
    <row r="920" spans="1:3" ht="14.25" customHeight="1">
      <c r="A920" s="1"/>
      <c r="B920" s="1"/>
      <c r="C920" s="1"/>
    </row>
    <row r="921" spans="1:3" ht="14.25" customHeight="1">
      <c r="A921" s="1"/>
      <c r="B921" s="1"/>
      <c r="C921" s="1"/>
    </row>
    <row r="922" spans="1:3" ht="14.25" customHeight="1">
      <c r="A922" s="1"/>
      <c r="B922" s="1"/>
      <c r="C922" s="1"/>
    </row>
    <row r="923" spans="1:3" ht="14.25" customHeight="1">
      <c r="A923" s="1"/>
      <c r="B923" s="1"/>
      <c r="C923" s="1"/>
    </row>
    <row r="924" spans="1:3" ht="14.25" customHeight="1">
      <c r="A924" s="1"/>
      <c r="B924" s="1"/>
      <c r="C924" s="1"/>
    </row>
    <row r="925" spans="1:3" ht="14.25" customHeight="1">
      <c r="A925" s="1"/>
      <c r="B925" s="1"/>
      <c r="C925" s="1"/>
    </row>
    <row r="926" spans="1:3" ht="14.25" customHeight="1">
      <c r="A926" s="1"/>
      <c r="B926" s="1"/>
      <c r="C926" s="1"/>
    </row>
    <row r="927" spans="1:3" ht="14.25" customHeight="1">
      <c r="A927" s="1"/>
      <c r="B927" s="1"/>
      <c r="C927" s="1"/>
    </row>
    <row r="928" spans="1:3" ht="14.25" customHeight="1">
      <c r="A928" s="1"/>
      <c r="B928" s="1"/>
      <c r="C928" s="1"/>
    </row>
    <row r="929" spans="1:3" ht="14.25" customHeight="1">
      <c r="A929" s="1"/>
      <c r="B929" s="1"/>
      <c r="C929" s="1"/>
    </row>
    <row r="930" spans="1:3" ht="14.25" customHeight="1">
      <c r="A930" s="1"/>
      <c r="B930" s="1"/>
      <c r="C930" s="1"/>
    </row>
    <row r="931" spans="1:3" ht="14.25" customHeight="1">
      <c r="A931" s="1"/>
      <c r="B931" s="1"/>
      <c r="C931" s="1"/>
    </row>
    <row r="932" spans="1:3" ht="14.25" customHeight="1">
      <c r="A932" s="1"/>
      <c r="B932" s="1"/>
      <c r="C932" s="1"/>
    </row>
    <row r="933" spans="1:3" ht="14.25" customHeight="1">
      <c r="A933" s="1"/>
      <c r="B933" s="1"/>
      <c r="C933" s="1"/>
    </row>
    <row r="934" spans="1:3" ht="14.25" customHeight="1">
      <c r="A934" s="1"/>
      <c r="B934" s="1"/>
      <c r="C934" s="1"/>
    </row>
    <row r="935" spans="1:3" ht="14.25" customHeight="1">
      <c r="A935" s="1"/>
      <c r="B935" s="1"/>
      <c r="C935" s="1"/>
    </row>
    <row r="936" spans="1:3" ht="14.25" customHeight="1">
      <c r="A936" s="1"/>
      <c r="B936" s="1"/>
      <c r="C936" s="1"/>
    </row>
    <row r="937" spans="1:3" ht="14.25" customHeight="1">
      <c r="A937" s="1"/>
      <c r="B937" s="1"/>
      <c r="C937" s="1"/>
    </row>
    <row r="938" spans="1:3" ht="14.25" customHeight="1">
      <c r="A938" s="1"/>
      <c r="B938" s="1"/>
      <c r="C938" s="1"/>
    </row>
    <row r="939" spans="1:3" ht="14.25" customHeight="1">
      <c r="A939" s="1"/>
      <c r="B939" s="1"/>
      <c r="C939" s="1"/>
    </row>
    <row r="940" spans="1:3" ht="14.25" customHeight="1">
      <c r="A940" s="1"/>
      <c r="B940" s="1"/>
      <c r="C940" s="1"/>
    </row>
    <row r="941" spans="1:3" ht="14.25" customHeight="1">
      <c r="A941" s="1"/>
      <c r="B941" s="1"/>
      <c r="C941" s="1"/>
    </row>
    <row r="942" spans="1:3" ht="14.25" customHeight="1">
      <c r="A942" s="1"/>
      <c r="B942" s="1"/>
      <c r="C942" s="1"/>
    </row>
    <row r="943" spans="1:3" ht="14.25" customHeight="1">
      <c r="A943" s="1"/>
      <c r="B943" s="1"/>
      <c r="C943" s="1"/>
    </row>
    <row r="944" spans="1:3" ht="14.25" customHeight="1">
      <c r="A944" s="1"/>
      <c r="B944" s="1"/>
      <c r="C944" s="1"/>
    </row>
    <row r="945" spans="1:3" ht="14.25" customHeight="1">
      <c r="A945" s="1"/>
      <c r="B945" s="1"/>
      <c r="C945" s="1"/>
    </row>
    <row r="946" spans="1:3" ht="14.25" customHeight="1">
      <c r="A946" s="1"/>
      <c r="B946" s="1"/>
      <c r="C946" s="1"/>
    </row>
    <row r="947" spans="1:3" ht="14.25" customHeight="1">
      <c r="A947" s="1"/>
      <c r="B947" s="1"/>
      <c r="C947" s="1"/>
    </row>
    <row r="948" spans="1:3" ht="14.25" customHeight="1">
      <c r="A948" s="1"/>
      <c r="B948" s="1"/>
      <c r="C948" s="1"/>
    </row>
    <row r="949" spans="1:3" ht="14.25" customHeight="1">
      <c r="A949" s="1"/>
      <c r="B949" s="1"/>
      <c r="C949" s="1"/>
    </row>
    <row r="950" spans="1:3" ht="14.25" customHeight="1">
      <c r="A950" s="1"/>
      <c r="B950" s="1"/>
      <c r="C950" s="1"/>
    </row>
    <row r="951" spans="1:3" ht="14.25" customHeight="1">
      <c r="A951" s="1"/>
      <c r="B951" s="1"/>
      <c r="C951" s="1"/>
    </row>
    <row r="952" spans="1:3" ht="14.25" customHeight="1">
      <c r="A952" s="1"/>
      <c r="B952" s="1"/>
      <c r="C952" s="1"/>
    </row>
    <row r="953" spans="1:3" ht="14.25" customHeight="1">
      <c r="A953" s="1"/>
      <c r="B953" s="1"/>
      <c r="C953" s="1"/>
    </row>
    <row r="954" spans="1:3" ht="14.25" customHeight="1">
      <c r="A954" s="1"/>
      <c r="B954" s="1"/>
      <c r="C954" s="1"/>
    </row>
    <row r="955" spans="1:3" ht="14.25" customHeight="1">
      <c r="A955" s="1"/>
      <c r="B955" s="1"/>
      <c r="C955" s="1"/>
    </row>
    <row r="956" spans="1:3" ht="14.25" customHeight="1">
      <c r="A956" s="1"/>
      <c r="B956" s="1"/>
      <c r="C956" s="1"/>
    </row>
    <row r="957" spans="1:3" ht="14.25" customHeight="1">
      <c r="A957" s="1"/>
      <c r="B957" s="1"/>
      <c r="C957" s="1"/>
    </row>
    <row r="958" spans="1:3" ht="14.25" customHeight="1">
      <c r="A958" s="1"/>
      <c r="B958" s="1"/>
      <c r="C958" s="1"/>
    </row>
    <row r="959" spans="1:3" ht="14.25" customHeight="1">
      <c r="A959" s="1"/>
      <c r="B959" s="1"/>
      <c r="C959" s="1"/>
    </row>
    <row r="960" spans="1:3" ht="14.25" customHeight="1">
      <c r="A960" s="1"/>
      <c r="B960" s="1"/>
      <c r="C960" s="1"/>
    </row>
    <row r="961" spans="1:3" ht="14.25" customHeight="1">
      <c r="A961" s="1"/>
      <c r="B961" s="1"/>
      <c r="C961" s="1"/>
    </row>
    <row r="962" spans="1:3" ht="14.25" customHeight="1">
      <c r="A962" s="1"/>
      <c r="B962" s="1"/>
      <c r="C962" s="1"/>
    </row>
    <row r="963" spans="1:3" ht="14.25" customHeight="1">
      <c r="A963" s="1"/>
      <c r="B963" s="1"/>
      <c r="C963" s="1"/>
    </row>
    <row r="964" spans="1:3" ht="14.25" customHeight="1">
      <c r="A964" s="1"/>
      <c r="B964" s="1"/>
      <c r="C964" s="1"/>
    </row>
    <row r="965" spans="1:3" ht="14.25" customHeight="1">
      <c r="A965" s="1"/>
      <c r="B965" s="1"/>
      <c r="C965" s="1"/>
    </row>
    <row r="966" spans="1:3" ht="14.25" customHeight="1">
      <c r="A966" s="1"/>
      <c r="B966" s="1"/>
      <c r="C966" s="1"/>
    </row>
    <row r="967" spans="1:3" ht="14.25" customHeight="1">
      <c r="A967" s="1"/>
      <c r="B967" s="1"/>
      <c r="C967" s="1"/>
    </row>
    <row r="968" spans="1:3" ht="14.25" customHeight="1">
      <c r="A968" s="1"/>
      <c r="B968" s="1"/>
      <c r="C968" s="1"/>
    </row>
    <row r="969" spans="1:3" ht="14.25" customHeight="1">
      <c r="A969" s="1"/>
      <c r="B969" s="1"/>
      <c r="C969" s="1"/>
    </row>
    <row r="970" spans="1:3" ht="14.25" customHeight="1">
      <c r="A970" s="1"/>
      <c r="B970" s="1"/>
      <c r="C970" s="1"/>
    </row>
    <row r="971" spans="1:3" ht="14.25" customHeight="1">
      <c r="A971" s="1"/>
      <c r="B971" s="1"/>
      <c r="C971" s="1"/>
    </row>
    <row r="972" spans="1:3" ht="14.25" customHeight="1">
      <c r="A972" s="1"/>
      <c r="B972" s="1"/>
      <c r="C972" s="1"/>
    </row>
    <row r="973" spans="1:3" ht="14.25" customHeight="1">
      <c r="A973" s="1"/>
      <c r="B973" s="1"/>
      <c r="C973" s="1"/>
    </row>
    <row r="974" spans="1:3" ht="14.25" customHeight="1">
      <c r="A974" s="1"/>
      <c r="B974" s="1"/>
      <c r="C974" s="1"/>
    </row>
    <row r="975" spans="1:3" ht="14.25" customHeight="1">
      <c r="A975" s="1"/>
      <c r="B975" s="1"/>
      <c r="C975" s="1"/>
    </row>
    <row r="976" spans="1:3" ht="14.25" customHeight="1">
      <c r="A976" s="1"/>
      <c r="B976" s="1"/>
      <c r="C976" s="1"/>
    </row>
    <row r="977" spans="1:3" ht="14.25" customHeight="1">
      <c r="A977" s="1"/>
      <c r="B977" s="1"/>
      <c r="C977" s="1"/>
    </row>
    <row r="978" spans="1:3" ht="14.25" customHeight="1">
      <c r="A978" s="1"/>
      <c r="B978" s="1"/>
      <c r="C978" s="1"/>
    </row>
    <row r="979" spans="1:3" ht="14.25" customHeight="1">
      <c r="A979" s="1"/>
      <c r="B979" s="1"/>
      <c r="C979" s="1"/>
    </row>
    <row r="980" spans="1:3" ht="14.25" customHeight="1">
      <c r="A980" s="1"/>
      <c r="B980" s="1"/>
      <c r="C980" s="1"/>
    </row>
    <row r="981" spans="1:3" ht="14.25" customHeight="1">
      <c r="A981" s="1"/>
      <c r="B981" s="1"/>
      <c r="C981" s="1"/>
    </row>
    <row r="982" spans="1:3" ht="14.25" customHeight="1">
      <c r="A982" s="1"/>
      <c r="B982" s="1"/>
      <c r="C982" s="1"/>
    </row>
    <row r="983" spans="1:3" ht="14.25" customHeight="1">
      <c r="A983" s="1"/>
      <c r="B983" s="1"/>
      <c r="C983" s="1"/>
    </row>
    <row r="984" spans="1:3" ht="14.25" customHeight="1">
      <c r="A984" s="1"/>
      <c r="B984" s="1"/>
      <c r="C984" s="1"/>
    </row>
    <row r="985" spans="1:3" ht="14.25" customHeight="1">
      <c r="A985" s="1"/>
      <c r="B985" s="1"/>
      <c r="C985" s="1"/>
    </row>
    <row r="986" spans="1:3" ht="14.25" customHeight="1">
      <c r="A986" s="1"/>
      <c r="B986" s="1"/>
      <c r="C986" s="1"/>
    </row>
    <row r="987" spans="1:3" ht="14.25" customHeight="1">
      <c r="A987" s="1"/>
      <c r="B987" s="1"/>
      <c r="C987" s="1"/>
    </row>
    <row r="988" spans="1:3" ht="14.25" customHeight="1">
      <c r="A988" s="1"/>
      <c r="B988" s="1"/>
      <c r="C988" s="1"/>
    </row>
    <row r="989" spans="1:3" ht="14.25" customHeight="1">
      <c r="A989" s="1"/>
      <c r="B989" s="1"/>
      <c r="C989" s="1"/>
    </row>
    <row r="990" spans="1:3" ht="14.25" customHeight="1">
      <c r="A990" s="1"/>
      <c r="B990" s="1"/>
      <c r="C990" s="1"/>
    </row>
    <row r="991" spans="1:3" ht="14.25" customHeight="1">
      <c r="A991" s="1"/>
      <c r="B991" s="1"/>
      <c r="C991" s="1"/>
    </row>
    <row r="992" spans="1:3" ht="14.25" customHeight="1">
      <c r="A992" s="1"/>
      <c r="B992" s="1"/>
      <c r="C992" s="1"/>
    </row>
    <row r="993" spans="1:3" ht="14.25" customHeight="1">
      <c r="A993" s="1"/>
      <c r="B993" s="1"/>
      <c r="C993" s="1"/>
    </row>
    <row r="994" spans="1:3" ht="14.25" customHeight="1">
      <c r="A994" s="1"/>
      <c r="B994" s="1"/>
      <c r="C994" s="1"/>
    </row>
    <row r="995" spans="1:3" ht="14.25" customHeight="1">
      <c r="A995" s="1"/>
      <c r="B995" s="1"/>
      <c r="C995" s="1"/>
    </row>
    <row r="996" spans="1:3" ht="14.25" customHeight="1">
      <c r="A996" s="1"/>
      <c r="B996" s="1"/>
      <c r="C996" s="1"/>
    </row>
    <row r="997" spans="1:3" ht="14.25" customHeight="1">
      <c r="A997" s="1"/>
      <c r="B997" s="1"/>
      <c r="C997" s="1"/>
    </row>
    <row r="998" spans="1:3" ht="14.25" customHeight="1">
      <c r="A998" s="1"/>
      <c r="B998" s="1"/>
      <c r="C998" s="1"/>
    </row>
    <row r="999" spans="1:3" ht="14.25" customHeight="1">
      <c r="A999" s="1"/>
      <c r="B999" s="1"/>
      <c r="C999" s="1"/>
    </row>
    <row r="1000" spans="1:3" ht="14.25" customHeight="1">
      <c r="A1000" s="1"/>
      <c r="B1000" s="1"/>
      <c r="C1000" s="1"/>
    </row>
  </sheetData>
  <mergeCells count="5">
    <mergeCell ref="B8:C33"/>
    <mergeCell ref="E10:E20"/>
    <mergeCell ref="E28:E32"/>
    <mergeCell ref="E33:F33"/>
    <mergeCell ref="E24:E27"/>
  </mergeCells>
  <dataValidations count="2">
    <dataValidation type="custom" allowBlank="1" showDropDown="1" showInputMessage="1" showErrorMessage="1" prompt="Enter a valid date" sqref="C6">
      <formula1>OR(NOT(ISERROR(DATEVALUE(C6))), AND(ISNUMBER(C6), LEFT(CELL("format", C6))="D"))</formula1>
    </dataValidation>
    <dataValidation type="list" allowBlank="1" showErrorMessage="1" sqref="G9:G32">
      <formula1>"Yes,No,N/A"</formula1>
    </dataValidation>
  </dataValidations>
  <hyperlinks>
    <hyperlink ref="E33" r:id="rId1" display="The OSA's GWP Limits can be found here: OSA Max. GWP Thresholds_2023-06.pdf"/>
    <hyperlink ref="E33:F33" r:id="rId2" display="The OSA's GWP Limits can be found here: OSA Max. GWP Thresholds_2025-01"/>
  </hyperlinks>
  <pageMargins left="0.45" right="0.45" top="1" bottom="0.75" header="0" footer="0"/>
  <pageSetup orientation="landscape" r:id="rId3"/>
  <headerFooter>
    <oddFooter>&amp;LEE-5.2, Instructions 01/2024</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1006"/>
  <sheetViews>
    <sheetView workbookViewId="0">
      <selection activeCell="B16" sqref="B16"/>
    </sheetView>
  </sheetViews>
  <sheetFormatPr defaultColWidth="14.44140625" defaultRowHeight="15" customHeight="1"/>
  <cols>
    <col min="1" max="1" width="24.5546875" customWidth="1"/>
    <col min="2" max="2" width="23.6640625" customWidth="1"/>
    <col min="3" max="3" width="24.5546875" customWidth="1"/>
    <col min="4" max="4" width="19" customWidth="1"/>
    <col min="5" max="5" width="21.88671875" customWidth="1"/>
    <col min="6" max="6" width="23.33203125" customWidth="1"/>
    <col min="7" max="7" width="21.88671875" customWidth="1"/>
    <col min="8" max="8" width="24.33203125" customWidth="1"/>
    <col min="9" max="9" width="24.33203125" style="121" customWidth="1"/>
    <col min="10" max="10" width="4.33203125" customWidth="1"/>
    <col min="11" max="11" width="37.44140625" customWidth="1"/>
    <col min="12" max="12" width="39.6640625" customWidth="1"/>
    <col min="13" max="13" width="34.44140625" customWidth="1"/>
    <col min="14" max="21" width="8.6640625" customWidth="1"/>
  </cols>
  <sheetData>
    <row r="1" spans="1:22" ht="18" customHeight="1">
      <c r="A1" s="13" t="s">
        <v>0</v>
      </c>
      <c r="B1" s="152"/>
      <c r="C1" s="153"/>
      <c r="D1" s="154"/>
      <c r="E1" s="1"/>
      <c r="F1" s="1"/>
      <c r="G1" s="1"/>
      <c r="H1" s="1"/>
      <c r="I1" s="1"/>
    </row>
    <row r="2" spans="1:22" ht="14.25" customHeight="1">
      <c r="A2" s="13" t="s">
        <v>2</v>
      </c>
      <c r="B2" s="152"/>
      <c r="C2" s="153"/>
      <c r="D2" s="154"/>
      <c r="E2" s="1"/>
      <c r="F2" s="1"/>
      <c r="G2" s="1"/>
      <c r="H2" s="1"/>
      <c r="I2" s="1"/>
    </row>
    <row r="3" spans="1:22" ht="14.25" customHeight="1">
      <c r="A3" s="13" t="s">
        <v>3</v>
      </c>
      <c r="B3" s="152"/>
      <c r="C3" s="153"/>
      <c r="D3" s="154"/>
      <c r="E3" s="1"/>
      <c r="F3" s="1"/>
      <c r="G3" s="1"/>
      <c r="H3" s="1"/>
      <c r="I3" s="1"/>
    </row>
    <row r="4" spans="1:22" ht="14.25" customHeight="1">
      <c r="A4" s="13" t="s">
        <v>4</v>
      </c>
      <c r="B4" s="152"/>
      <c r="C4" s="153"/>
      <c r="D4" s="154"/>
      <c r="E4" s="1"/>
      <c r="F4" s="1" t="s">
        <v>34</v>
      </c>
      <c r="G4" s="1"/>
      <c r="H4" s="1"/>
      <c r="I4" s="1"/>
    </row>
    <row r="5" spans="1:22" ht="14.25" customHeight="1">
      <c r="A5" s="2" t="s">
        <v>5</v>
      </c>
      <c r="B5" s="155"/>
      <c r="C5" s="153"/>
      <c r="D5" s="154"/>
      <c r="E5" s="1"/>
      <c r="F5" s="1"/>
      <c r="G5" s="1"/>
      <c r="H5" s="1"/>
      <c r="I5" s="1"/>
    </row>
    <row r="6" spans="1:22" ht="14.25" customHeight="1" thickBot="1"/>
    <row r="7" spans="1:22" ht="53.25" customHeight="1" thickBot="1">
      <c r="A7" s="159" t="s">
        <v>35</v>
      </c>
      <c r="B7" s="160"/>
      <c r="C7" s="160"/>
      <c r="D7" s="160"/>
      <c r="E7" s="160"/>
      <c r="F7" s="160"/>
      <c r="G7" s="160"/>
      <c r="H7" s="160"/>
      <c r="I7" s="161"/>
      <c r="N7" s="14"/>
    </row>
    <row r="8" spans="1:22" ht="10.5" customHeight="1" thickBot="1">
      <c r="A8" s="15"/>
      <c r="B8" s="1"/>
      <c r="C8" s="1"/>
      <c r="D8" s="1"/>
      <c r="E8" s="1"/>
      <c r="F8" s="1"/>
      <c r="G8" s="1"/>
      <c r="H8" s="1"/>
      <c r="I8" s="1"/>
      <c r="J8" s="1"/>
      <c r="K8" s="16"/>
      <c r="L8" s="1"/>
      <c r="M8" s="1"/>
      <c r="N8" s="14"/>
      <c r="O8" s="1"/>
      <c r="P8" s="1"/>
      <c r="Q8" s="1"/>
      <c r="R8" s="1"/>
      <c r="S8" s="1"/>
      <c r="T8" s="1"/>
      <c r="U8" s="1"/>
      <c r="V8" s="1"/>
    </row>
    <row r="9" spans="1:22" ht="39" customHeight="1" thickBot="1">
      <c r="A9" s="172" t="s">
        <v>36</v>
      </c>
      <c r="B9" s="153"/>
      <c r="C9" s="171"/>
      <c r="D9" s="162" t="s">
        <v>37</v>
      </c>
      <c r="E9" s="166"/>
      <c r="F9" s="166"/>
      <c r="G9" s="163"/>
      <c r="H9" s="162" t="s">
        <v>38</v>
      </c>
      <c r="I9" s="163"/>
      <c r="J9" s="123"/>
      <c r="K9" s="131"/>
      <c r="L9" s="1"/>
      <c r="M9" s="1"/>
      <c r="N9" s="14"/>
      <c r="O9" s="1"/>
      <c r="P9" s="1"/>
      <c r="Q9" s="1"/>
      <c r="R9" s="1"/>
      <c r="S9" s="1"/>
      <c r="T9" s="1"/>
      <c r="U9" s="1"/>
      <c r="V9" s="1"/>
    </row>
    <row r="10" spans="1:22" ht="30" customHeight="1" thickBot="1">
      <c r="A10" s="170" t="s">
        <v>2</v>
      </c>
      <c r="B10" s="153"/>
      <c r="C10" s="171"/>
      <c r="D10" s="167"/>
      <c r="E10" s="168"/>
      <c r="F10" s="168"/>
      <c r="G10" s="169"/>
      <c r="H10" s="164"/>
      <c r="I10" s="165"/>
      <c r="J10" s="123"/>
      <c r="K10" s="131"/>
      <c r="L10" s="1"/>
      <c r="M10" s="1"/>
      <c r="N10" s="14"/>
      <c r="O10" s="1"/>
      <c r="P10" s="1"/>
      <c r="Q10" s="1"/>
      <c r="R10" s="1"/>
      <c r="S10" s="1"/>
      <c r="T10" s="1"/>
      <c r="U10" s="1"/>
      <c r="V10" s="1"/>
    </row>
    <row r="11" spans="1:22" ht="28.5" customHeight="1" thickBot="1">
      <c r="A11" s="170" t="s">
        <v>39</v>
      </c>
      <c r="B11" s="153"/>
      <c r="C11" s="171"/>
      <c r="D11" s="167"/>
      <c r="E11" s="168"/>
      <c r="F11" s="168"/>
      <c r="G11" s="169"/>
      <c r="H11" s="164"/>
      <c r="I11" s="165"/>
      <c r="J11" s="123"/>
      <c r="K11" s="131"/>
      <c r="L11" s="1"/>
      <c r="M11" s="1"/>
      <c r="N11" s="14"/>
      <c r="O11" s="1"/>
      <c r="P11" s="1"/>
      <c r="Q11" s="1"/>
      <c r="R11" s="1"/>
      <c r="S11" s="1"/>
      <c r="T11" s="1"/>
      <c r="U11" s="1"/>
      <c r="V11" s="1"/>
    </row>
    <row r="12" spans="1:22" ht="10.5" customHeight="1" thickBot="1">
      <c r="A12" s="132"/>
      <c r="B12" s="123"/>
      <c r="C12" s="1"/>
      <c r="D12" s="1"/>
      <c r="E12" s="1"/>
      <c r="F12" s="1"/>
      <c r="G12" s="123"/>
      <c r="H12" s="123"/>
      <c r="I12" s="123"/>
      <c r="J12" s="1"/>
      <c r="K12" s="16"/>
      <c r="L12" s="1"/>
      <c r="M12" s="1"/>
      <c r="N12" s="14"/>
      <c r="O12" s="1"/>
      <c r="P12" s="1"/>
      <c r="Q12" s="1"/>
      <c r="R12" s="1"/>
      <c r="S12" s="1"/>
      <c r="T12" s="1"/>
      <c r="U12" s="1"/>
      <c r="V12" s="1"/>
    </row>
    <row r="13" spans="1:22" ht="76.5" customHeight="1" thickBot="1">
      <c r="A13" s="156" t="s">
        <v>40</v>
      </c>
      <c r="B13" s="157"/>
      <c r="C13" s="157"/>
      <c r="D13" s="157"/>
      <c r="E13" s="157"/>
      <c r="F13" s="157"/>
      <c r="G13" s="157"/>
      <c r="H13" s="157"/>
      <c r="I13" s="158"/>
      <c r="J13" s="1"/>
      <c r="K13" s="16"/>
      <c r="L13" s="1"/>
      <c r="M13" s="1"/>
      <c r="N13" s="14"/>
      <c r="O13" s="1"/>
      <c r="P13" s="1"/>
      <c r="Q13" s="1"/>
      <c r="R13" s="1"/>
      <c r="S13" s="1"/>
      <c r="T13" s="1"/>
      <c r="U13" s="1"/>
      <c r="V13" s="1"/>
    </row>
    <row r="14" spans="1:22" ht="14.25" customHeight="1" thickBot="1"/>
    <row r="15" spans="1:22" ht="58.2" thickBot="1">
      <c r="A15" s="19" t="s">
        <v>41</v>
      </c>
      <c r="B15" s="19" t="s">
        <v>42</v>
      </c>
      <c r="C15" s="19" t="s">
        <v>43</v>
      </c>
      <c r="D15" s="19" t="s">
        <v>44</v>
      </c>
      <c r="E15" s="20" t="s">
        <v>45</v>
      </c>
      <c r="F15" s="127" t="s">
        <v>46</v>
      </c>
      <c r="G15" s="126" t="s">
        <v>47</v>
      </c>
      <c r="H15" s="125" t="s">
        <v>48</v>
      </c>
      <c r="I15" s="133" t="s">
        <v>160</v>
      </c>
      <c r="N15" s="22"/>
    </row>
    <row r="16" spans="1:22" ht="13.5" customHeight="1">
      <c r="A16" s="23"/>
      <c r="B16" s="23"/>
      <c r="C16" s="23"/>
      <c r="D16" s="23"/>
      <c r="E16" s="23"/>
      <c r="F16" s="24"/>
      <c r="G16" s="25" t="str">
        <f>IFERROR(VLOOKUP(B16,'OSA Set Data 2025 (Locked)'!$C$3:$D$25,2,FALSE),"-")</f>
        <v>-</v>
      </c>
      <c r="H16" s="124" t="str">
        <f t="shared" ref="H16:H116" si="0">IF(F16=0,"-",IF(F16&lt;G16,"Yes","No, waiver may be needed"))</f>
        <v>-</v>
      </c>
      <c r="I16" s="128"/>
    </row>
    <row r="17" spans="1:11" ht="14.25" customHeight="1">
      <c r="A17" s="26"/>
      <c r="B17" s="23"/>
      <c r="C17" s="26"/>
      <c r="D17" s="23"/>
      <c r="E17" s="23"/>
      <c r="F17" s="24"/>
      <c r="G17" s="25" t="str">
        <f>IFERROR(VLOOKUP(B17,'OSA Set Data 2025 (Locked)'!$C$3:$D$25,2,FALSE),"-")</f>
        <v>-</v>
      </c>
      <c r="H17" s="124" t="str">
        <f t="shared" si="0"/>
        <v>-</v>
      </c>
      <c r="I17" s="129"/>
    </row>
    <row r="18" spans="1:11" ht="14.25" customHeight="1">
      <c r="A18" s="26"/>
      <c r="B18" s="23"/>
      <c r="C18" s="26"/>
      <c r="D18" s="23"/>
      <c r="E18" s="23"/>
      <c r="F18" s="24"/>
      <c r="G18" s="25" t="str">
        <f>IFERROR(VLOOKUP(B18,'OSA Set Data 2025 (Locked)'!$C$3:$D$25,2,FALSE),"-")</f>
        <v>-</v>
      </c>
      <c r="H18" s="124" t="str">
        <f t="shared" si="0"/>
        <v>-</v>
      </c>
      <c r="I18" s="129"/>
      <c r="K18" s="1"/>
    </row>
    <row r="19" spans="1:11" ht="14.25" customHeight="1">
      <c r="A19" s="26"/>
      <c r="B19" s="23"/>
      <c r="C19" s="26"/>
      <c r="D19" s="23"/>
      <c r="E19" s="23"/>
      <c r="F19" s="24"/>
      <c r="G19" s="25" t="str">
        <f>IFERROR(VLOOKUP(B19,'OSA Set Data 2025 (Locked)'!$C$3:$D$25,2,FALSE),"-")</f>
        <v>-</v>
      </c>
      <c r="H19" s="124" t="str">
        <f t="shared" si="0"/>
        <v>-</v>
      </c>
      <c r="I19" s="129"/>
      <c r="K19" s="1"/>
    </row>
    <row r="20" spans="1:11" ht="14.25" customHeight="1">
      <c r="A20" s="26"/>
      <c r="B20" s="23"/>
      <c r="C20" s="26"/>
      <c r="D20" s="23"/>
      <c r="E20" s="23"/>
      <c r="F20" s="24"/>
      <c r="G20" s="25" t="str">
        <f>IFERROR(VLOOKUP(B20,'OSA Set Data 2025 (Locked)'!$C$3:$D$25,2,FALSE),"-")</f>
        <v>-</v>
      </c>
      <c r="H20" s="124" t="str">
        <f t="shared" si="0"/>
        <v>-</v>
      </c>
      <c r="I20" s="129"/>
      <c r="K20" s="1"/>
    </row>
    <row r="21" spans="1:11" ht="14.25" customHeight="1">
      <c r="A21" s="26"/>
      <c r="B21" s="23"/>
      <c r="C21" s="26"/>
      <c r="D21" s="23"/>
      <c r="E21" s="23"/>
      <c r="F21" s="24"/>
      <c r="G21" s="25" t="str">
        <f>IFERROR(VLOOKUP(B21,'OSA Set Data 2025 (Locked)'!$C$3:$D$25,2,FALSE),"-")</f>
        <v>-</v>
      </c>
      <c r="H21" s="124" t="str">
        <f t="shared" si="0"/>
        <v>-</v>
      </c>
      <c r="I21" s="129"/>
      <c r="K21" s="1"/>
    </row>
    <row r="22" spans="1:11" ht="14.25" customHeight="1">
      <c r="A22" s="26"/>
      <c r="B22" s="23"/>
      <c r="C22" s="26"/>
      <c r="D22" s="23"/>
      <c r="E22" s="23"/>
      <c r="F22" s="24"/>
      <c r="G22" s="25" t="str">
        <f>IFERROR(VLOOKUP(B22,'OSA Set Data 2025 (Locked)'!$C$3:$D$25,2,FALSE),"-")</f>
        <v>-</v>
      </c>
      <c r="H22" s="124" t="str">
        <f t="shared" si="0"/>
        <v>-</v>
      </c>
      <c r="I22" s="129"/>
      <c r="K22" s="1"/>
    </row>
    <row r="23" spans="1:11" ht="14.25" customHeight="1">
      <c r="A23" s="26"/>
      <c r="B23" s="23"/>
      <c r="C23" s="26"/>
      <c r="D23" s="23"/>
      <c r="E23" s="23"/>
      <c r="F23" s="24"/>
      <c r="G23" s="25" t="str">
        <f>IFERROR(VLOOKUP(B23,'OSA Set Data 2025 (Locked)'!$C$3:$D$25,2,FALSE),"-")</f>
        <v>-</v>
      </c>
      <c r="H23" s="124" t="str">
        <f t="shared" si="0"/>
        <v>-</v>
      </c>
      <c r="I23" s="129"/>
      <c r="K23" s="1"/>
    </row>
    <row r="24" spans="1:11" ht="14.25" customHeight="1">
      <c r="A24" s="26"/>
      <c r="B24" s="23"/>
      <c r="C24" s="26"/>
      <c r="D24" s="23"/>
      <c r="E24" s="23"/>
      <c r="F24" s="24"/>
      <c r="G24" s="25" t="str">
        <f>IFERROR(VLOOKUP(B24,'OSA Set Data 2025 (Locked)'!$C$3:$D$25,2,FALSE),"-")</f>
        <v>-</v>
      </c>
      <c r="H24" s="124" t="str">
        <f t="shared" si="0"/>
        <v>-</v>
      </c>
      <c r="I24" s="129"/>
      <c r="K24" s="1"/>
    </row>
    <row r="25" spans="1:11" ht="14.25" customHeight="1">
      <c r="A25" s="26"/>
      <c r="B25" s="23"/>
      <c r="C25" s="26"/>
      <c r="D25" s="23"/>
      <c r="E25" s="23"/>
      <c r="F25" s="24"/>
      <c r="G25" s="25" t="str">
        <f>IFERROR(VLOOKUP(B25,'OSA Set Data 2025 (Locked)'!$C$3:$D$25,2,FALSE),"-")</f>
        <v>-</v>
      </c>
      <c r="H25" s="124" t="str">
        <f t="shared" si="0"/>
        <v>-</v>
      </c>
      <c r="I25" s="129"/>
      <c r="K25" s="1"/>
    </row>
    <row r="26" spans="1:11" ht="14.25" customHeight="1">
      <c r="A26" s="26"/>
      <c r="B26" s="23"/>
      <c r="C26" s="26"/>
      <c r="D26" s="23"/>
      <c r="E26" s="23"/>
      <c r="F26" s="24"/>
      <c r="G26" s="25" t="str">
        <f>IFERROR(VLOOKUP(B26,'OSA Set Data 2025 (Locked)'!$C$3:$D$25,2,FALSE),"-")</f>
        <v>-</v>
      </c>
      <c r="H26" s="124" t="str">
        <f t="shared" si="0"/>
        <v>-</v>
      </c>
      <c r="I26" s="129"/>
      <c r="K26" s="1"/>
    </row>
    <row r="27" spans="1:11" ht="14.25" customHeight="1">
      <c r="A27" s="26"/>
      <c r="B27" s="23"/>
      <c r="C27" s="26"/>
      <c r="D27" s="23"/>
      <c r="E27" s="23"/>
      <c r="F27" s="24"/>
      <c r="G27" s="25" t="str">
        <f>IFERROR(VLOOKUP(B27,'OSA Set Data 2025 (Locked)'!$C$3:$D$25,2,FALSE),"-")</f>
        <v>-</v>
      </c>
      <c r="H27" s="124" t="str">
        <f t="shared" si="0"/>
        <v>-</v>
      </c>
      <c r="I27" s="129"/>
      <c r="K27" s="1"/>
    </row>
    <row r="28" spans="1:11" ht="14.25" customHeight="1">
      <c r="A28" s="26"/>
      <c r="B28" s="23"/>
      <c r="C28" s="26"/>
      <c r="D28" s="23"/>
      <c r="E28" s="23"/>
      <c r="F28" s="24"/>
      <c r="G28" s="25" t="str">
        <f>IFERROR(VLOOKUP(B28,'OSA Set Data 2025 (Locked)'!$C$3:$D$25,2,FALSE),"-")</f>
        <v>-</v>
      </c>
      <c r="H28" s="124" t="str">
        <f t="shared" si="0"/>
        <v>-</v>
      </c>
      <c r="I28" s="129"/>
      <c r="K28" s="1"/>
    </row>
    <row r="29" spans="1:11" ht="14.25" customHeight="1">
      <c r="A29" s="26"/>
      <c r="B29" s="23"/>
      <c r="C29" s="26"/>
      <c r="D29" s="23"/>
      <c r="E29" s="23"/>
      <c r="F29" s="24"/>
      <c r="G29" s="25" t="str">
        <f>IFERROR(VLOOKUP(B29,'OSA Set Data 2025 (Locked)'!$C$3:$D$25,2,FALSE),"-")</f>
        <v>-</v>
      </c>
      <c r="H29" s="124" t="str">
        <f t="shared" si="0"/>
        <v>-</v>
      </c>
      <c r="I29" s="129"/>
      <c r="K29" s="1"/>
    </row>
    <row r="30" spans="1:11" ht="14.25" customHeight="1">
      <c r="A30" s="26"/>
      <c r="B30" s="23"/>
      <c r="C30" s="26"/>
      <c r="D30" s="23"/>
      <c r="E30" s="23"/>
      <c r="F30" s="24"/>
      <c r="G30" s="25" t="str">
        <f>IFERROR(VLOOKUP(B30,'OSA Set Data 2025 (Locked)'!$C$3:$D$25,2,FALSE),"-")</f>
        <v>-</v>
      </c>
      <c r="H30" s="124" t="str">
        <f t="shared" si="0"/>
        <v>-</v>
      </c>
      <c r="I30" s="129"/>
      <c r="K30" s="1"/>
    </row>
    <row r="31" spans="1:11" ht="14.25" customHeight="1">
      <c r="A31" s="26"/>
      <c r="B31" s="23"/>
      <c r="C31" s="26"/>
      <c r="D31" s="23"/>
      <c r="E31" s="23"/>
      <c r="F31" s="24"/>
      <c r="G31" s="25" t="str">
        <f>IFERROR(VLOOKUP(B31,'OSA Set Data 2025 (Locked)'!$C$3:$D$25,2,FALSE),"-")</f>
        <v>-</v>
      </c>
      <c r="H31" s="124" t="str">
        <f t="shared" si="0"/>
        <v>-</v>
      </c>
      <c r="I31" s="129"/>
      <c r="K31" s="1"/>
    </row>
    <row r="32" spans="1:11" ht="14.25" customHeight="1">
      <c r="A32" s="26"/>
      <c r="B32" s="23"/>
      <c r="C32" s="26"/>
      <c r="D32" s="23"/>
      <c r="E32" s="23"/>
      <c r="F32" s="24"/>
      <c r="G32" s="25" t="str">
        <f>IFERROR(VLOOKUP(B32,'OSA Set Data 2025 (Locked)'!$C$3:$D$25,2,FALSE),"-")</f>
        <v>-</v>
      </c>
      <c r="H32" s="124" t="str">
        <f t="shared" si="0"/>
        <v>-</v>
      </c>
      <c r="I32" s="129"/>
      <c r="K32" s="1"/>
    </row>
    <row r="33" spans="1:11" ht="14.25" customHeight="1">
      <c r="A33" s="26"/>
      <c r="B33" s="23"/>
      <c r="C33" s="26"/>
      <c r="D33" s="23"/>
      <c r="E33" s="23"/>
      <c r="F33" s="24"/>
      <c r="G33" s="25" t="str">
        <f>IFERROR(VLOOKUP(B33,'OSA Set Data 2025 (Locked)'!$C$3:$D$25,2,FALSE),"-")</f>
        <v>-</v>
      </c>
      <c r="H33" s="124" t="str">
        <f t="shared" si="0"/>
        <v>-</v>
      </c>
      <c r="I33" s="129"/>
      <c r="K33" s="1"/>
    </row>
    <row r="34" spans="1:11" ht="14.25" customHeight="1">
      <c r="A34" s="26"/>
      <c r="B34" s="23"/>
      <c r="C34" s="26"/>
      <c r="D34" s="23"/>
      <c r="E34" s="23"/>
      <c r="F34" s="24"/>
      <c r="G34" s="25" t="str">
        <f>IFERROR(VLOOKUP(B34,'OSA Set Data 2025 (Locked)'!$C$3:$D$25,2,FALSE),"-")</f>
        <v>-</v>
      </c>
      <c r="H34" s="124" t="str">
        <f t="shared" si="0"/>
        <v>-</v>
      </c>
      <c r="I34" s="129"/>
      <c r="K34" s="1"/>
    </row>
    <row r="35" spans="1:11" ht="14.25" customHeight="1">
      <c r="A35" s="26"/>
      <c r="B35" s="23"/>
      <c r="C35" s="26"/>
      <c r="D35" s="23"/>
      <c r="E35" s="23"/>
      <c r="F35" s="24"/>
      <c r="G35" s="25" t="str">
        <f>IFERROR(VLOOKUP(B35,'OSA Set Data 2025 (Locked)'!$C$3:$D$25,2,FALSE),"-")</f>
        <v>-</v>
      </c>
      <c r="H35" s="124" t="str">
        <f t="shared" si="0"/>
        <v>-</v>
      </c>
      <c r="I35" s="129"/>
      <c r="K35" s="1"/>
    </row>
    <row r="36" spans="1:11" ht="14.25" customHeight="1">
      <c r="A36" s="26"/>
      <c r="B36" s="23"/>
      <c r="C36" s="26"/>
      <c r="D36" s="23"/>
      <c r="E36" s="23"/>
      <c r="F36" s="24"/>
      <c r="G36" s="25" t="str">
        <f>IFERROR(VLOOKUP(B36,'OSA Set Data 2025 (Locked)'!$C$3:$D$25,2,FALSE),"-")</f>
        <v>-</v>
      </c>
      <c r="H36" s="124" t="str">
        <f t="shared" si="0"/>
        <v>-</v>
      </c>
      <c r="I36" s="129"/>
      <c r="K36" s="1"/>
    </row>
    <row r="37" spans="1:11" ht="14.25" customHeight="1">
      <c r="A37" s="26"/>
      <c r="B37" s="23"/>
      <c r="C37" s="26"/>
      <c r="D37" s="23"/>
      <c r="E37" s="23"/>
      <c r="F37" s="24"/>
      <c r="G37" s="25" t="str">
        <f>IFERROR(VLOOKUP(B37,'OSA Set Data 2025 (Locked)'!$C$3:$D$25,2,FALSE),"-")</f>
        <v>-</v>
      </c>
      <c r="H37" s="124" t="str">
        <f t="shared" si="0"/>
        <v>-</v>
      </c>
      <c r="I37" s="129"/>
      <c r="K37" s="1"/>
    </row>
    <row r="38" spans="1:11" ht="14.25" customHeight="1">
      <c r="A38" s="26"/>
      <c r="B38" s="23"/>
      <c r="C38" s="26"/>
      <c r="D38" s="23"/>
      <c r="E38" s="23"/>
      <c r="F38" s="24"/>
      <c r="G38" s="25" t="str">
        <f>IFERROR(VLOOKUP(B38,'OSA Set Data 2025 (Locked)'!$C$3:$D$25,2,FALSE),"-")</f>
        <v>-</v>
      </c>
      <c r="H38" s="124" t="str">
        <f t="shared" si="0"/>
        <v>-</v>
      </c>
      <c r="I38" s="129"/>
      <c r="K38" s="1"/>
    </row>
    <row r="39" spans="1:11" ht="14.25" customHeight="1">
      <c r="A39" s="26"/>
      <c r="B39" s="23"/>
      <c r="C39" s="26"/>
      <c r="D39" s="23"/>
      <c r="E39" s="23"/>
      <c r="F39" s="24"/>
      <c r="G39" s="25" t="str">
        <f>IFERROR(VLOOKUP(B39,'OSA Set Data 2025 (Locked)'!$C$3:$D$25,2,FALSE),"-")</f>
        <v>-</v>
      </c>
      <c r="H39" s="124" t="str">
        <f t="shared" si="0"/>
        <v>-</v>
      </c>
      <c r="I39" s="129"/>
      <c r="K39" s="1"/>
    </row>
    <row r="40" spans="1:11" ht="14.4">
      <c r="A40" s="26"/>
      <c r="B40" s="23"/>
      <c r="C40" s="26"/>
      <c r="D40" s="23"/>
      <c r="E40" s="23"/>
      <c r="F40" s="24"/>
      <c r="G40" s="25" t="str">
        <f>IFERROR(VLOOKUP(B40,'OSA Set Data 2025 (Locked)'!$C$3:$D$25,2,FALSE),"-")</f>
        <v>-</v>
      </c>
      <c r="H40" s="124" t="str">
        <f t="shared" si="0"/>
        <v>-</v>
      </c>
      <c r="I40" s="129"/>
      <c r="K40" s="1"/>
    </row>
    <row r="41" spans="1:11" ht="14.25" customHeight="1">
      <c r="A41" s="26"/>
      <c r="B41" s="23"/>
      <c r="C41" s="26"/>
      <c r="D41" s="23"/>
      <c r="E41" s="23"/>
      <c r="F41" s="24"/>
      <c r="G41" s="25" t="str">
        <f>IFERROR(VLOOKUP(B41,'OSA Set Data 2025 (Locked)'!$C$3:$D$25,2,FALSE),"-")</f>
        <v>-</v>
      </c>
      <c r="H41" s="124" t="str">
        <f t="shared" si="0"/>
        <v>-</v>
      </c>
      <c r="I41" s="129"/>
      <c r="K41" s="1"/>
    </row>
    <row r="42" spans="1:11" ht="14.25" customHeight="1">
      <c r="A42" s="26"/>
      <c r="B42" s="23"/>
      <c r="C42" s="26"/>
      <c r="D42" s="23"/>
      <c r="E42" s="23"/>
      <c r="F42" s="24"/>
      <c r="G42" s="25" t="str">
        <f>IFERROR(VLOOKUP(B42,'OSA Set Data 2025 (Locked)'!$C$3:$D$25,2,FALSE),"-")</f>
        <v>-</v>
      </c>
      <c r="H42" s="124" t="str">
        <f t="shared" si="0"/>
        <v>-</v>
      </c>
      <c r="I42" s="129"/>
      <c r="K42" s="1"/>
    </row>
    <row r="43" spans="1:11" ht="14.25" customHeight="1">
      <c r="A43" s="26"/>
      <c r="B43" s="23"/>
      <c r="C43" s="26"/>
      <c r="D43" s="23"/>
      <c r="E43" s="23"/>
      <c r="F43" s="24"/>
      <c r="G43" s="25" t="str">
        <f>IFERROR(VLOOKUP(B43,'OSA Set Data 2025 (Locked)'!$C$3:$D$25,2,FALSE),"-")</f>
        <v>-</v>
      </c>
      <c r="H43" s="124" t="str">
        <f t="shared" si="0"/>
        <v>-</v>
      </c>
      <c r="I43" s="129"/>
      <c r="K43" s="1"/>
    </row>
    <row r="44" spans="1:11" ht="14.25" customHeight="1">
      <c r="A44" s="26"/>
      <c r="B44" s="23"/>
      <c r="C44" s="26"/>
      <c r="D44" s="23"/>
      <c r="E44" s="23"/>
      <c r="F44" s="24"/>
      <c r="G44" s="25" t="str">
        <f>IFERROR(VLOOKUP(B44,'OSA Set Data 2025 (Locked)'!$C$3:$D$25,2,FALSE),"-")</f>
        <v>-</v>
      </c>
      <c r="H44" s="124" t="str">
        <f t="shared" si="0"/>
        <v>-</v>
      </c>
      <c r="I44" s="129"/>
      <c r="K44" s="1"/>
    </row>
    <row r="45" spans="1:11" ht="14.25" customHeight="1">
      <c r="A45" s="26"/>
      <c r="B45" s="23"/>
      <c r="C45" s="26"/>
      <c r="D45" s="23"/>
      <c r="E45" s="23"/>
      <c r="F45" s="24"/>
      <c r="G45" s="25" t="str">
        <f>IFERROR(VLOOKUP(B45,'OSA Set Data 2025 (Locked)'!$C$3:$D$25,2,FALSE),"-")</f>
        <v>-</v>
      </c>
      <c r="H45" s="124" t="str">
        <f t="shared" si="0"/>
        <v>-</v>
      </c>
      <c r="I45" s="129"/>
      <c r="K45" s="1"/>
    </row>
    <row r="46" spans="1:11" ht="14.25" customHeight="1">
      <c r="A46" s="26"/>
      <c r="B46" s="23"/>
      <c r="C46" s="26"/>
      <c r="D46" s="23"/>
      <c r="E46" s="23"/>
      <c r="F46" s="24"/>
      <c r="G46" s="25" t="str">
        <f>IFERROR(VLOOKUP(B46,'OSA Set Data 2025 (Locked)'!$C$3:$D$25,2,FALSE),"-")</f>
        <v>-</v>
      </c>
      <c r="H46" s="124" t="str">
        <f t="shared" si="0"/>
        <v>-</v>
      </c>
      <c r="I46" s="129"/>
      <c r="K46" s="1"/>
    </row>
    <row r="47" spans="1:11" ht="14.25" customHeight="1">
      <c r="A47" s="26"/>
      <c r="B47" s="23"/>
      <c r="C47" s="26"/>
      <c r="D47" s="23"/>
      <c r="E47" s="23"/>
      <c r="F47" s="24"/>
      <c r="G47" s="25" t="str">
        <f>IFERROR(VLOOKUP(B47,'OSA Set Data 2025 (Locked)'!$C$3:$D$25,2,FALSE),"-")</f>
        <v>-</v>
      </c>
      <c r="H47" s="124" t="str">
        <f t="shared" si="0"/>
        <v>-</v>
      </c>
      <c r="I47" s="129"/>
      <c r="K47" s="1"/>
    </row>
    <row r="48" spans="1:11" ht="14.25" customHeight="1">
      <c r="A48" s="26"/>
      <c r="B48" s="23"/>
      <c r="C48" s="26"/>
      <c r="D48" s="23"/>
      <c r="E48" s="23"/>
      <c r="F48" s="24"/>
      <c r="G48" s="25" t="str">
        <f>IFERROR(VLOOKUP(B48,'OSA Set Data 2025 (Locked)'!$C$3:$D$25,2,FALSE),"-")</f>
        <v>-</v>
      </c>
      <c r="H48" s="124" t="str">
        <f t="shared" si="0"/>
        <v>-</v>
      </c>
      <c r="I48" s="129"/>
      <c r="K48" s="1"/>
    </row>
    <row r="49" spans="1:11" ht="14.25" customHeight="1">
      <c r="A49" s="26"/>
      <c r="B49" s="23"/>
      <c r="C49" s="26"/>
      <c r="D49" s="23"/>
      <c r="E49" s="23"/>
      <c r="F49" s="24"/>
      <c r="G49" s="25" t="str">
        <f>IFERROR(VLOOKUP(B49,'OSA Set Data 2025 (Locked)'!$C$3:$D$25,2,FALSE),"-")</f>
        <v>-</v>
      </c>
      <c r="H49" s="124" t="str">
        <f t="shared" si="0"/>
        <v>-</v>
      </c>
      <c r="I49" s="129"/>
      <c r="K49" s="1"/>
    </row>
    <row r="50" spans="1:11" ht="14.25" customHeight="1">
      <c r="A50" s="26"/>
      <c r="B50" s="23"/>
      <c r="C50" s="26"/>
      <c r="D50" s="23"/>
      <c r="E50" s="23"/>
      <c r="F50" s="24"/>
      <c r="G50" s="25" t="str">
        <f>IFERROR(VLOOKUP(B50,'OSA Set Data 2025 (Locked)'!$C$3:$D$25,2,FALSE),"-")</f>
        <v>-</v>
      </c>
      <c r="H50" s="124" t="str">
        <f t="shared" si="0"/>
        <v>-</v>
      </c>
      <c r="I50" s="129"/>
      <c r="K50" s="1"/>
    </row>
    <row r="51" spans="1:11" ht="14.25" customHeight="1">
      <c r="A51" s="26"/>
      <c r="B51" s="23"/>
      <c r="C51" s="26"/>
      <c r="D51" s="23"/>
      <c r="E51" s="23"/>
      <c r="F51" s="24"/>
      <c r="G51" s="25" t="str">
        <f>IFERROR(VLOOKUP(B51,'OSA Set Data 2025 (Locked)'!$C$3:$D$25,2,FALSE),"-")</f>
        <v>-</v>
      </c>
      <c r="H51" s="124" t="str">
        <f t="shared" si="0"/>
        <v>-</v>
      </c>
      <c r="I51" s="129"/>
      <c r="K51" s="1"/>
    </row>
    <row r="52" spans="1:11" ht="14.25" customHeight="1">
      <c r="A52" s="26"/>
      <c r="B52" s="23"/>
      <c r="C52" s="26"/>
      <c r="D52" s="23"/>
      <c r="E52" s="23"/>
      <c r="F52" s="24"/>
      <c r="G52" s="25" t="str">
        <f>IFERROR(VLOOKUP(B52,'OSA Set Data 2025 (Locked)'!$C$3:$D$25,2,FALSE),"-")</f>
        <v>-</v>
      </c>
      <c r="H52" s="124" t="str">
        <f t="shared" si="0"/>
        <v>-</v>
      </c>
      <c r="I52" s="129"/>
      <c r="K52" s="1"/>
    </row>
    <row r="53" spans="1:11" ht="14.25" customHeight="1">
      <c r="A53" s="26"/>
      <c r="B53" s="23"/>
      <c r="C53" s="26"/>
      <c r="D53" s="23"/>
      <c r="E53" s="23"/>
      <c r="F53" s="24"/>
      <c r="G53" s="25" t="str">
        <f>IFERROR(VLOOKUP(B53,'OSA Set Data 2025 (Locked)'!$C$3:$D$25,2,FALSE),"-")</f>
        <v>-</v>
      </c>
      <c r="H53" s="124" t="str">
        <f t="shared" si="0"/>
        <v>-</v>
      </c>
      <c r="I53" s="129"/>
      <c r="K53" s="1"/>
    </row>
    <row r="54" spans="1:11" ht="14.25" customHeight="1">
      <c r="A54" s="26"/>
      <c r="B54" s="23"/>
      <c r="C54" s="26"/>
      <c r="D54" s="23"/>
      <c r="E54" s="23"/>
      <c r="F54" s="24"/>
      <c r="G54" s="25" t="str">
        <f>IFERROR(VLOOKUP(B54,'OSA Set Data 2025 (Locked)'!$C$3:$D$25,2,FALSE),"-")</f>
        <v>-</v>
      </c>
      <c r="H54" s="124" t="str">
        <f t="shared" si="0"/>
        <v>-</v>
      </c>
      <c r="I54" s="129"/>
      <c r="K54" s="1"/>
    </row>
    <row r="55" spans="1:11" ht="14.25" customHeight="1">
      <c r="A55" s="26"/>
      <c r="B55" s="23"/>
      <c r="C55" s="26"/>
      <c r="D55" s="23"/>
      <c r="E55" s="23"/>
      <c r="F55" s="24"/>
      <c r="G55" s="25" t="str">
        <f>IFERROR(VLOOKUP(B55,'OSA Set Data 2025 (Locked)'!$C$3:$D$25,2,FALSE),"-")</f>
        <v>-</v>
      </c>
      <c r="H55" s="124" t="str">
        <f t="shared" si="0"/>
        <v>-</v>
      </c>
      <c r="I55" s="129"/>
      <c r="K55" s="1"/>
    </row>
    <row r="56" spans="1:11" ht="14.25" customHeight="1">
      <c r="A56" s="26"/>
      <c r="B56" s="23"/>
      <c r="C56" s="26"/>
      <c r="D56" s="23"/>
      <c r="E56" s="23"/>
      <c r="F56" s="24"/>
      <c r="G56" s="25" t="str">
        <f>IFERROR(VLOOKUP(B56,'OSA Set Data 2025 (Locked)'!$C$3:$D$25,2,FALSE),"-")</f>
        <v>-</v>
      </c>
      <c r="H56" s="124" t="str">
        <f t="shared" si="0"/>
        <v>-</v>
      </c>
      <c r="I56" s="129"/>
      <c r="K56" s="1"/>
    </row>
    <row r="57" spans="1:11" ht="14.25" customHeight="1">
      <c r="A57" s="26"/>
      <c r="B57" s="23"/>
      <c r="C57" s="26"/>
      <c r="D57" s="23"/>
      <c r="E57" s="23"/>
      <c r="F57" s="24"/>
      <c r="G57" s="25" t="str">
        <f>IFERROR(VLOOKUP(B57,'OSA Set Data 2025 (Locked)'!$C$3:$D$25,2,FALSE),"-")</f>
        <v>-</v>
      </c>
      <c r="H57" s="124" t="str">
        <f t="shared" si="0"/>
        <v>-</v>
      </c>
      <c r="I57" s="129"/>
      <c r="K57" s="1"/>
    </row>
    <row r="58" spans="1:11" ht="14.25" customHeight="1">
      <c r="A58" s="26"/>
      <c r="B58" s="23"/>
      <c r="C58" s="26"/>
      <c r="D58" s="23"/>
      <c r="E58" s="23"/>
      <c r="F58" s="24"/>
      <c r="G58" s="25" t="str">
        <f>IFERROR(VLOOKUP(B58,'OSA Set Data 2025 (Locked)'!$C$3:$D$25,2,FALSE),"-")</f>
        <v>-</v>
      </c>
      <c r="H58" s="124" t="str">
        <f t="shared" si="0"/>
        <v>-</v>
      </c>
      <c r="I58" s="129"/>
      <c r="K58" s="1"/>
    </row>
    <row r="59" spans="1:11" ht="14.25" customHeight="1">
      <c r="A59" s="26"/>
      <c r="B59" s="23"/>
      <c r="C59" s="26"/>
      <c r="D59" s="23"/>
      <c r="E59" s="23"/>
      <c r="F59" s="24"/>
      <c r="G59" s="25" t="str">
        <f>IFERROR(VLOOKUP(B59,'OSA Set Data 2025 (Locked)'!$C$3:$D$25,2,FALSE),"-")</f>
        <v>-</v>
      </c>
      <c r="H59" s="124" t="str">
        <f t="shared" si="0"/>
        <v>-</v>
      </c>
      <c r="I59" s="129"/>
      <c r="K59" s="1"/>
    </row>
    <row r="60" spans="1:11" ht="14.25" customHeight="1">
      <c r="A60" s="26"/>
      <c r="B60" s="23"/>
      <c r="C60" s="26"/>
      <c r="D60" s="23"/>
      <c r="E60" s="23"/>
      <c r="F60" s="24"/>
      <c r="G60" s="25" t="str">
        <f>IFERROR(VLOOKUP(B60,'OSA Set Data 2025 (Locked)'!$C$3:$D$25,2,FALSE),"-")</f>
        <v>-</v>
      </c>
      <c r="H60" s="124" t="str">
        <f t="shared" si="0"/>
        <v>-</v>
      </c>
      <c r="I60" s="129"/>
      <c r="K60" s="1"/>
    </row>
    <row r="61" spans="1:11" ht="14.25" customHeight="1">
      <c r="A61" s="26"/>
      <c r="B61" s="23"/>
      <c r="C61" s="26"/>
      <c r="D61" s="23"/>
      <c r="E61" s="23"/>
      <c r="F61" s="24"/>
      <c r="G61" s="25" t="str">
        <f>IFERROR(VLOOKUP(B61,'OSA Set Data 2025 (Locked)'!$C$3:$D$25,2,FALSE),"-")</f>
        <v>-</v>
      </c>
      <c r="H61" s="124" t="str">
        <f t="shared" si="0"/>
        <v>-</v>
      </c>
      <c r="I61" s="129"/>
      <c r="K61" s="1"/>
    </row>
    <row r="62" spans="1:11" ht="14.25" customHeight="1">
      <c r="A62" s="26"/>
      <c r="B62" s="23"/>
      <c r="C62" s="26"/>
      <c r="D62" s="23"/>
      <c r="E62" s="23"/>
      <c r="F62" s="24"/>
      <c r="G62" s="25" t="str">
        <f>IFERROR(VLOOKUP(B62,'OSA Set Data 2025 (Locked)'!$C$3:$D$25,2,FALSE),"-")</f>
        <v>-</v>
      </c>
      <c r="H62" s="124" t="str">
        <f t="shared" si="0"/>
        <v>-</v>
      </c>
      <c r="I62" s="129"/>
      <c r="K62" s="1"/>
    </row>
    <row r="63" spans="1:11" ht="14.25" customHeight="1">
      <c r="A63" s="26"/>
      <c r="B63" s="23"/>
      <c r="C63" s="26"/>
      <c r="D63" s="23"/>
      <c r="E63" s="23"/>
      <c r="F63" s="24"/>
      <c r="G63" s="25" t="str">
        <f>IFERROR(VLOOKUP(B63,'OSA Set Data 2025 (Locked)'!$C$3:$D$25,2,FALSE),"-")</f>
        <v>-</v>
      </c>
      <c r="H63" s="124" t="str">
        <f t="shared" si="0"/>
        <v>-</v>
      </c>
      <c r="I63" s="129"/>
      <c r="K63" s="1"/>
    </row>
    <row r="64" spans="1:11" ht="14.25" customHeight="1">
      <c r="A64" s="26"/>
      <c r="B64" s="23"/>
      <c r="C64" s="26"/>
      <c r="D64" s="23"/>
      <c r="E64" s="23"/>
      <c r="F64" s="24"/>
      <c r="G64" s="25" t="str">
        <f>IFERROR(VLOOKUP(B64,'OSA Set Data 2025 (Locked)'!$C$3:$D$25,2,FALSE),"-")</f>
        <v>-</v>
      </c>
      <c r="H64" s="124" t="str">
        <f t="shared" si="0"/>
        <v>-</v>
      </c>
      <c r="I64" s="129"/>
      <c r="K64" s="1"/>
    </row>
    <row r="65" spans="1:11" ht="14.25" customHeight="1">
      <c r="A65" s="26"/>
      <c r="B65" s="23"/>
      <c r="C65" s="26"/>
      <c r="D65" s="23"/>
      <c r="E65" s="23"/>
      <c r="F65" s="24"/>
      <c r="G65" s="25" t="str">
        <f>IFERROR(VLOOKUP(B65,'OSA Set Data 2025 (Locked)'!$C$3:$D$25,2,FALSE),"-")</f>
        <v>-</v>
      </c>
      <c r="H65" s="124" t="str">
        <f t="shared" si="0"/>
        <v>-</v>
      </c>
      <c r="I65" s="129"/>
      <c r="K65" s="1"/>
    </row>
    <row r="66" spans="1:11" ht="14.25" customHeight="1">
      <c r="A66" s="26"/>
      <c r="B66" s="23"/>
      <c r="C66" s="26"/>
      <c r="D66" s="23"/>
      <c r="E66" s="23"/>
      <c r="F66" s="24"/>
      <c r="G66" s="25" t="str">
        <f>IFERROR(VLOOKUP(B66,'OSA Set Data 2025 (Locked)'!$C$3:$D$25,2,FALSE),"-")</f>
        <v>-</v>
      </c>
      <c r="H66" s="124" t="str">
        <f t="shared" si="0"/>
        <v>-</v>
      </c>
      <c r="I66" s="129"/>
      <c r="K66" s="1"/>
    </row>
    <row r="67" spans="1:11" ht="14.25" customHeight="1">
      <c r="A67" s="26"/>
      <c r="B67" s="23"/>
      <c r="C67" s="26"/>
      <c r="D67" s="23"/>
      <c r="E67" s="23"/>
      <c r="F67" s="24"/>
      <c r="G67" s="25" t="str">
        <f>IFERROR(VLOOKUP(B67,'OSA Set Data 2025 (Locked)'!$C$3:$D$25,2,FALSE),"-")</f>
        <v>-</v>
      </c>
      <c r="H67" s="124" t="str">
        <f t="shared" si="0"/>
        <v>-</v>
      </c>
      <c r="I67" s="129"/>
      <c r="K67" s="1"/>
    </row>
    <row r="68" spans="1:11" ht="14.25" customHeight="1">
      <c r="A68" s="26"/>
      <c r="B68" s="23"/>
      <c r="C68" s="26"/>
      <c r="D68" s="23"/>
      <c r="E68" s="23"/>
      <c r="F68" s="24"/>
      <c r="G68" s="25" t="str">
        <f>IFERROR(VLOOKUP(B68,'OSA Set Data 2025 (Locked)'!$C$3:$D$25,2,FALSE),"-")</f>
        <v>-</v>
      </c>
      <c r="H68" s="124" t="str">
        <f t="shared" si="0"/>
        <v>-</v>
      </c>
      <c r="I68" s="129"/>
      <c r="K68" s="1"/>
    </row>
    <row r="69" spans="1:11" ht="14.25" customHeight="1">
      <c r="A69" s="26"/>
      <c r="B69" s="23"/>
      <c r="C69" s="26"/>
      <c r="D69" s="23"/>
      <c r="E69" s="23"/>
      <c r="F69" s="24"/>
      <c r="G69" s="25" t="str">
        <f>IFERROR(VLOOKUP(B69,'OSA Set Data 2025 (Locked)'!$C$3:$D$25,2,FALSE),"-")</f>
        <v>-</v>
      </c>
      <c r="H69" s="124" t="str">
        <f t="shared" si="0"/>
        <v>-</v>
      </c>
      <c r="I69" s="129"/>
      <c r="K69" s="1"/>
    </row>
    <row r="70" spans="1:11" ht="14.25" customHeight="1">
      <c r="A70" s="26"/>
      <c r="B70" s="23"/>
      <c r="C70" s="26"/>
      <c r="D70" s="23"/>
      <c r="E70" s="23"/>
      <c r="F70" s="24"/>
      <c r="G70" s="25" t="str">
        <f>IFERROR(VLOOKUP(B70,'OSA Set Data 2025 (Locked)'!$C$3:$D$25,2,FALSE),"-")</f>
        <v>-</v>
      </c>
      <c r="H70" s="124" t="str">
        <f t="shared" si="0"/>
        <v>-</v>
      </c>
      <c r="I70" s="129"/>
      <c r="K70" s="1"/>
    </row>
    <row r="71" spans="1:11" ht="14.25" customHeight="1">
      <c r="A71" s="26"/>
      <c r="B71" s="23"/>
      <c r="C71" s="26"/>
      <c r="D71" s="23"/>
      <c r="E71" s="23"/>
      <c r="F71" s="24"/>
      <c r="G71" s="25" t="str">
        <f>IFERROR(VLOOKUP(B71,'OSA Set Data 2025 (Locked)'!$C$3:$D$25,2,FALSE),"-")</f>
        <v>-</v>
      </c>
      <c r="H71" s="124" t="str">
        <f t="shared" si="0"/>
        <v>-</v>
      </c>
      <c r="I71" s="129"/>
      <c r="K71" s="1"/>
    </row>
    <row r="72" spans="1:11" ht="14.25" customHeight="1">
      <c r="A72" s="26"/>
      <c r="B72" s="23"/>
      <c r="C72" s="26"/>
      <c r="D72" s="23"/>
      <c r="E72" s="23"/>
      <c r="F72" s="24"/>
      <c r="G72" s="25" t="str">
        <f>IFERROR(VLOOKUP(B72,'OSA Set Data 2025 (Locked)'!$C$3:$D$25,2,FALSE),"-")</f>
        <v>-</v>
      </c>
      <c r="H72" s="124" t="str">
        <f t="shared" si="0"/>
        <v>-</v>
      </c>
      <c r="I72" s="129"/>
      <c r="K72" s="1"/>
    </row>
    <row r="73" spans="1:11" ht="14.25" customHeight="1">
      <c r="A73" s="26"/>
      <c r="B73" s="23"/>
      <c r="C73" s="26"/>
      <c r="D73" s="23"/>
      <c r="E73" s="23"/>
      <c r="F73" s="24"/>
      <c r="G73" s="25" t="str">
        <f>IFERROR(VLOOKUP(B73,'OSA Set Data 2025 (Locked)'!$C$3:$D$25,2,FALSE),"-")</f>
        <v>-</v>
      </c>
      <c r="H73" s="124" t="str">
        <f t="shared" si="0"/>
        <v>-</v>
      </c>
      <c r="I73" s="129"/>
      <c r="K73" s="1"/>
    </row>
    <row r="74" spans="1:11" ht="14.25" customHeight="1">
      <c r="A74" s="26"/>
      <c r="B74" s="23"/>
      <c r="C74" s="26"/>
      <c r="D74" s="23"/>
      <c r="E74" s="23"/>
      <c r="F74" s="24"/>
      <c r="G74" s="25" t="str">
        <f>IFERROR(VLOOKUP(B74,'OSA Set Data 2025 (Locked)'!$C$3:$D$25,2,FALSE),"-")</f>
        <v>-</v>
      </c>
      <c r="H74" s="124" t="str">
        <f t="shared" si="0"/>
        <v>-</v>
      </c>
      <c r="I74" s="129"/>
      <c r="K74" s="1"/>
    </row>
    <row r="75" spans="1:11" ht="14.25" customHeight="1">
      <c r="A75" s="26"/>
      <c r="B75" s="23"/>
      <c r="C75" s="26"/>
      <c r="D75" s="23"/>
      <c r="E75" s="23"/>
      <c r="F75" s="24"/>
      <c r="G75" s="25" t="str">
        <f>IFERROR(VLOOKUP(B75,'OSA Set Data 2025 (Locked)'!$C$3:$D$25,2,FALSE),"-")</f>
        <v>-</v>
      </c>
      <c r="H75" s="124" t="str">
        <f t="shared" si="0"/>
        <v>-</v>
      </c>
      <c r="I75" s="129"/>
      <c r="K75" s="1"/>
    </row>
    <row r="76" spans="1:11" ht="14.25" customHeight="1">
      <c r="A76" s="26"/>
      <c r="B76" s="23"/>
      <c r="C76" s="26"/>
      <c r="D76" s="23"/>
      <c r="E76" s="23"/>
      <c r="F76" s="24"/>
      <c r="G76" s="25" t="str">
        <f>IFERROR(VLOOKUP(B76,'OSA Set Data 2025 (Locked)'!$C$3:$D$25,2,FALSE),"-")</f>
        <v>-</v>
      </c>
      <c r="H76" s="124" t="str">
        <f t="shared" si="0"/>
        <v>-</v>
      </c>
      <c r="I76" s="129"/>
      <c r="K76" s="1"/>
    </row>
    <row r="77" spans="1:11" ht="14.25" customHeight="1">
      <c r="A77" s="26"/>
      <c r="B77" s="23"/>
      <c r="C77" s="26"/>
      <c r="D77" s="23"/>
      <c r="E77" s="23"/>
      <c r="F77" s="24"/>
      <c r="G77" s="25" t="str">
        <f>IFERROR(VLOOKUP(B77,'OSA Set Data 2025 (Locked)'!$C$3:$D$25,2,FALSE),"-")</f>
        <v>-</v>
      </c>
      <c r="H77" s="124" t="str">
        <f t="shared" si="0"/>
        <v>-</v>
      </c>
      <c r="I77" s="129"/>
      <c r="K77" s="1"/>
    </row>
    <row r="78" spans="1:11" ht="14.25" customHeight="1">
      <c r="A78" s="26"/>
      <c r="B78" s="23"/>
      <c r="C78" s="26"/>
      <c r="D78" s="23"/>
      <c r="E78" s="23"/>
      <c r="F78" s="24"/>
      <c r="G78" s="25" t="str">
        <f>IFERROR(VLOOKUP(B78,'OSA Set Data 2025 (Locked)'!$C$3:$D$25,2,FALSE),"-")</f>
        <v>-</v>
      </c>
      <c r="H78" s="124" t="str">
        <f t="shared" si="0"/>
        <v>-</v>
      </c>
      <c r="I78" s="129"/>
      <c r="K78" s="1"/>
    </row>
    <row r="79" spans="1:11" ht="14.25" customHeight="1">
      <c r="A79" s="26"/>
      <c r="B79" s="23"/>
      <c r="C79" s="26"/>
      <c r="D79" s="23"/>
      <c r="E79" s="23"/>
      <c r="F79" s="24"/>
      <c r="G79" s="25" t="str">
        <f>IFERROR(VLOOKUP(B79,'OSA Set Data 2025 (Locked)'!$C$3:$D$25,2,FALSE),"-")</f>
        <v>-</v>
      </c>
      <c r="H79" s="124" t="str">
        <f t="shared" si="0"/>
        <v>-</v>
      </c>
      <c r="I79" s="129"/>
      <c r="K79" s="1"/>
    </row>
    <row r="80" spans="1:11" ht="14.25" customHeight="1">
      <c r="A80" s="26"/>
      <c r="B80" s="23"/>
      <c r="C80" s="26"/>
      <c r="D80" s="23"/>
      <c r="E80" s="23"/>
      <c r="F80" s="24"/>
      <c r="G80" s="25" t="str">
        <f>IFERROR(VLOOKUP(B80,'OSA Set Data 2025 (Locked)'!$C$3:$D$25,2,FALSE),"-")</f>
        <v>-</v>
      </c>
      <c r="H80" s="124" t="str">
        <f t="shared" si="0"/>
        <v>-</v>
      </c>
      <c r="I80" s="129"/>
      <c r="K80" s="1"/>
    </row>
    <row r="81" spans="1:11" ht="14.25" customHeight="1">
      <c r="A81" s="26"/>
      <c r="B81" s="23"/>
      <c r="C81" s="26"/>
      <c r="D81" s="23"/>
      <c r="E81" s="23"/>
      <c r="F81" s="24"/>
      <c r="G81" s="25" t="str">
        <f>IFERROR(VLOOKUP(B81,'OSA Set Data 2025 (Locked)'!$C$3:$D$25,2,FALSE),"-")</f>
        <v>-</v>
      </c>
      <c r="H81" s="124" t="str">
        <f t="shared" si="0"/>
        <v>-</v>
      </c>
      <c r="I81" s="129"/>
      <c r="K81" s="1"/>
    </row>
    <row r="82" spans="1:11" ht="14.25" customHeight="1">
      <c r="A82" s="26"/>
      <c r="B82" s="23"/>
      <c r="C82" s="26"/>
      <c r="D82" s="23"/>
      <c r="E82" s="23"/>
      <c r="F82" s="24"/>
      <c r="G82" s="25" t="str">
        <f>IFERROR(VLOOKUP(B82,'OSA Set Data 2025 (Locked)'!$C$3:$D$25,2,FALSE),"-")</f>
        <v>-</v>
      </c>
      <c r="H82" s="124" t="str">
        <f t="shared" si="0"/>
        <v>-</v>
      </c>
      <c r="I82" s="129"/>
      <c r="K82" s="1"/>
    </row>
    <row r="83" spans="1:11" ht="14.25" customHeight="1">
      <c r="A83" s="26"/>
      <c r="B83" s="23"/>
      <c r="C83" s="26"/>
      <c r="D83" s="23"/>
      <c r="E83" s="23"/>
      <c r="F83" s="24"/>
      <c r="G83" s="25" t="str">
        <f>IFERROR(VLOOKUP(B83,'OSA Set Data 2025 (Locked)'!$C$3:$D$25,2,FALSE),"-")</f>
        <v>-</v>
      </c>
      <c r="H83" s="124" t="str">
        <f t="shared" si="0"/>
        <v>-</v>
      </c>
      <c r="I83" s="129"/>
      <c r="K83" s="1"/>
    </row>
    <row r="84" spans="1:11" ht="14.25" customHeight="1">
      <c r="A84" s="26"/>
      <c r="B84" s="23"/>
      <c r="C84" s="26"/>
      <c r="D84" s="23"/>
      <c r="E84" s="23"/>
      <c r="F84" s="24"/>
      <c r="G84" s="25" t="str">
        <f>IFERROR(VLOOKUP(B84,'OSA Set Data 2025 (Locked)'!$C$3:$D$25,2,FALSE),"-")</f>
        <v>-</v>
      </c>
      <c r="H84" s="124" t="str">
        <f t="shared" si="0"/>
        <v>-</v>
      </c>
      <c r="I84" s="129"/>
      <c r="K84" s="1"/>
    </row>
    <row r="85" spans="1:11" ht="14.25" customHeight="1">
      <c r="A85" s="26"/>
      <c r="B85" s="23"/>
      <c r="C85" s="26"/>
      <c r="D85" s="23"/>
      <c r="E85" s="23"/>
      <c r="F85" s="24"/>
      <c r="G85" s="25" t="str">
        <f>IFERROR(VLOOKUP(B85,'OSA Set Data 2025 (Locked)'!$C$3:$D$25,2,FALSE),"-")</f>
        <v>-</v>
      </c>
      <c r="H85" s="124" t="str">
        <f t="shared" si="0"/>
        <v>-</v>
      </c>
      <c r="I85" s="129"/>
      <c r="K85" s="1"/>
    </row>
    <row r="86" spans="1:11" ht="14.25" customHeight="1">
      <c r="A86" s="26"/>
      <c r="B86" s="23"/>
      <c r="C86" s="26"/>
      <c r="D86" s="23"/>
      <c r="E86" s="23"/>
      <c r="F86" s="24"/>
      <c r="G86" s="25" t="str">
        <f>IFERROR(VLOOKUP(B86,'OSA Set Data 2025 (Locked)'!$C$3:$D$25,2,FALSE),"-")</f>
        <v>-</v>
      </c>
      <c r="H86" s="124" t="str">
        <f t="shared" si="0"/>
        <v>-</v>
      </c>
      <c r="I86" s="129"/>
      <c r="K86" s="1"/>
    </row>
    <row r="87" spans="1:11" ht="14.25" customHeight="1">
      <c r="A87" s="26"/>
      <c r="B87" s="23"/>
      <c r="C87" s="26"/>
      <c r="D87" s="23"/>
      <c r="E87" s="23"/>
      <c r="F87" s="24"/>
      <c r="G87" s="25" t="str">
        <f>IFERROR(VLOOKUP(B87,'OSA Set Data 2025 (Locked)'!$C$3:$D$25,2,FALSE),"-")</f>
        <v>-</v>
      </c>
      <c r="H87" s="124" t="str">
        <f t="shared" si="0"/>
        <v>-</v>
      </c>
      <c r="I87" s="129"/>
      <c r="K87" s="1"/>
    </row>
    <row r="88" spans="1:11" ht="14.25" customHeight="1">
      <c r="A88" s="26"/>
      <c r="B88" s="23"/>
      <c r="C88" s="26"/>
      <c r="D88" s="23"/>
      <c r="E88" s="23"/>
      <c r="F88" s="24"/>
      <c r="G88" s="25" t="str">
        <f>IFERROR(VLOOKUP(B88,'OSA Set Data 2025 (Locked)'!$C$3:$D$25,2,FALSE),"-")</f>
        <v>-</v>
      </c>
      <c r="H88" s="124" t="str">
        <f t="shared" si="0"/>
        <v>-</v>
      </c>
      <c r="I88" s="129"/>
      <c r="K88" s="1"/>
    </row>
    <row r="89" spans="1:11" ht="14.25" customHeight="1">
      <c r="A89" s="26"/>
      <c r="B89" s="23"/>
      <c r="C89" s="26"/>
      <c r="D89" s="23"/>
      <c r="E89" s="23"/>
      <c r="F89" s="24"/>
      <c r="G89" s="25" t="str">
        <f>IFERROR(VLOOKUP(B89,'OSA Set Data 2025 (Locked)'!$C$3:$D$25,2,FALSE),"-")</f>
        <v>-</v>
      </c>
      <c r="H89" s="124" t="str">
        <f t="shared" si="0"/>
        <v>-</v>
      </c>
      <c r="I89" s="129"/>
      <c r="K89" s="1"/>
    </row>
    <row r="90" spans="1:11" ht="14.25" customHeight="1">
      <c r="A90" s="26"/>
      <c r="B90" s="23"/>
      <c r="C90" s="26"/>
      <c r="D90" s="23"/>
      <c r="E90" s="23"/>
      <c r="F90" s="24"/>
      <c r="G90" s="25" t="str">
        <f>IFERROR(VLOOKUP(B90,'OSA Set Data 2025 (Locked)'!$C$3:$D$25,2,FALSE),"-")</f>
        <v>-</v>
      </c>
      <c r="H90" s="124" t="str">
        <f t="shared" si="0"/>
        <v>-</v>
      </c>
      <c r="I90" s="129"/>
      <c r="K90" s="1"/>
    </row>
    <row r="91" spans="1:11" ht="14.25" customHeight="1">
      <c r="A91" s="26"/>
      <c r="B91" s="23"/>
      <c r="C91" s="26"/>
      <c r="D91" s="23"/>
      <c r="E91" s="23"/>
      <c r="F91" s="24"/>
      <c r="G91" s="25" t="str">
        <f>IFERROR(VLOOKUP(B91,'OSA Set Data 2025 (Locked)'!$C$3:$D$25,2,FALSE),"-")</f>
        <v>-</v>
      </c>
      <c r="H91" s="124" t="str">
        <f t="shared" si="0"/>
        <v>-</v>
      </c>
      <c r="I91" s="129"/>
      <c r="K91" s="1"/>
    </row>
    <row r="92" spans="1:11" ht="14.25" customHeight="1">
      <c r="A92" s="26"/>
      <c r="B92" s="23"/>
      <c r="C92" s="26"/>
      <c r="D92" s="23"/>
      <c r="E92" s="23"/>
      <c r="F92" s="24"/>
      <c r="G92" s="25" t="str">
        <f>IFERROR(VLOOKUP(B92,'OSA Set Data 2025 (Locked)'!$C$3:$D$25,2,FALSE),"-")</f>
        <v>-</v>
      </c>
      <c r="H92" s="124" t="str">
        <f t="shared" si="0"/>
        <v>-</v>
      </c>
      <c r="I92" s="129"/>
      <c r="K92" s="1"/>
    </row>
    <row r="93" spans="1:11" ht="14.25" customHeight="1">
      <c r="A93" s="26"/>
      <c r="B93" s="23"/>
      <c r="C93" s="26"/>
      <c r="D93" s="23"/>
      <c r="E93" s="23"/>
      <c r="F93" s="24"/>
      <c r="G93" s="25" t="str">
        <f>IFERROR(VLOOKUP(B93,'OSA Set Data 2025 (Locked)'!$C$3:$D$25,2,FALSE),"-")</f>
        <v>-</v>
      </c>
      <c r="H93" s="124" t="str">
        <f t="shared" si="0"/>
        <v>-</v>
      </c>
      <c r="I93" s="129"/>
      <c r="K93" s="1"/>
    </row>
    <row r="94" spans="1:11" ht="14.25" customHeight="1">
      <c r="A94" s="26"/>
      <c r="B94" s="23"/>
      <c r="C94" s="26"/>
      <c r="D94" s="23"/>
      <c r="E94" s="23"/>
      <c r="F94" s="24"/>
      <c r="G94" s="25" t="str">
        <f>IFERROR(VLOOKUP(B94,'OSA Set Data 2025 (Locked)'!$C$3:$D$25,2,FALSE),"-")</f>
        <v>-</v>
      </c>
      <c r="H94" s="124" t="str">
        <f t="shared" si="0"/>
        <v>-</v>
      </c>
      <c r="I94" s="129"/>
      <c r="K94" s="1"/>
    </row>
    <row r="95" spans="1:11" ht="14.25" customHeight="1">
      <c r="A95" s="26"/>
      <c r="B95" s="23"/>
      <c r="C95" s="26"/>
      <c r="D95" s="23"/>
      <c r="E95" s="23"/>
      <c r="F95" s="24"/>
      <c r="G95" s="25" t="str">
        <f>IFERROR(VLOOKUP(B95,'OSA Set Data 2025 (Locked)'!$C$3:$D$25,2,FALSE),"-")</f>
        <v>-</v>
      </c>
      <c r="H95" s="124" t="str">
        <f t="shared" si="0"/>
        <v>-</v>
      </c>
      <c r="I95" s="129"/>
      <c r="K95" s="1"/>
    </row>
    <row r="96" spans="1:11" ht="14.25" customHeight="1">
      <c r="A96" s="26"/>
      <c r="B96" s="23"/>
      <c r="C96" s="26"/>
      <c r="D96" s="23"/>
      <c r="E96" s="23"/>
      <c r="F96" s="24"/>
      <c r="G96" s="25" t="str">
        <f>IFERROR(VLOOKUP(B96,'OSA Set Data 2025 (Locked)'!$C$3:$D$25,2,FALSE),"-")</f>
        <v>-</v>
      </c>
      <c r="H96" s="124" t="str">
        <f t="shared" si="0"/>
        <v>-</v>
      </c>
      <c r="I96" s="129"/>
      <c r="K96" s="1"/>
    </row>
    <row r="97" spans="1:11" ht="14.25" customHeight="1">
      <c r="A97" s="26"/>
      <c r="B97" s="23"/>
      <c r="C97" s="26"/>
      <c r="D97" s="23"/>
      <c r="E97" s="23"/>
      <c r="F97" s="24"/>
      <c r="G97" s="25" t="str">
        <f>IFERROR(VLOOKUP(B97,'OSA Set Data 2025 (Locked)'!$C$3:$D$25,2,FALSE),"-")</f>
        <v>-</v>
      </c>
      <c r="H97" s="124" t="str">
        <f t="shared" si="0"/>
        <v>-</v>
      </c>
      <c r="I97" s="129"/>
      <c r="K97" s="1"/>
    </row>
    <row r="98" spans="1:11" ht="14.25" customHeight="1">
      <c r="A98" s="26"/>
      <c r="B98" s="23"/>
      <c r="C98" s="26"/>
      <c r="D98" s="23"/>
      <c r="E98" s="23"/>
      <c r="F98" s="24"/>
      <c r="G98" s="25" t="str">
        <f>IFERROR(VLOOKUP(B98,'OSA Set Data 2025 (Locked)'!$C$3:$D$25,2,FALSE),"-")</f>
        <v>-</v>
      </c>
      <c r="H98" s="124" t="str">
        <f t="shared" si="0"/>
        <v>-</v>
      </c>
      <c r="I98" s="129"/>
      <c r="K98" s="1"/>
    </row>
    <row r="99" spans="1:11" ht="14.25" customHeight="1">
      <c r="A99" s="26"/>
      <c r="B99" s="23"/>
      <c r="C99" s="26"/>
      <c r="D99" s="23"/>
      <c r="E99" s="23"/>
      <c r="F99" s="24"/>
      <c r="G99" s="25" t="str">
        <f>IFERROR(VLOOKUP(B99,'OSA Set Data 2025 (Locked)'!$C$3:$D$25,2,FALSE),"-")</f>
        <v>-</v>
      </c>
      <c r="H99" s="124" t="str">
        <f t="shared" si="0"/>
        <v>-</v>
      </c>
      <c r="I99" s="129"/>
      <c r="K99" s="1"/>
    </row>
    <row r="100" spans="1:11" ht="14.25" customHeight="1">
      <c r="A100" s="26"/>
      <c r="B100" s="23"/>
      <c r="C100" s="26"/>
      <c r="D100" s="23"/>
      <c r="E100" s="23"/>
      <c r="F100" s="24"/>
      <c r="G100" s="25" t="str">
        <f>IFERROR(VLOOKUP(B100,'OSA Set Data 2025 (Locked)'!$C$3:$D$25,2,FALSE),"-")</f>
        <v>-</v>
      </c>
      <c r="H100" s="124" t="str">
        <f t="shared" si="0"/>
        <v>-</v>
      </c>
      <c r="I100" s="129"/>
      <c r="K100" s="1"/>
    </row>
    <row r="101" spans="1:11" ht="14.25" customHeight="1">
      <c r="A101" s="26"/>
      <c r="B101" s="23"/>
      <c r="C101" s="26"/>
      <c r="D101" s="23"/>
      <c r="E101" s="23"/>
      <c r="F101" s="24"/>
      <c r="G101" s="25" t="str">
        <f>IFERROR(VLOOKUP(B101,'OSA Set Data 2025 (Locked)'!$C$3:$D$25,2,FALSE),"-")</f>
        <v>-</v>
      </c>
      <c r="H101" s="124" t="str">
        <f t="shared" si="0"/>
        <v>-</v>
      </c>
      <c r="I101" s="129"/>
      <c r="K101" s="1"/>
    </row>
    <row r="102" spans="1:11" ht="14.25" customHeight="1">
      <c r="A102" s="26"/>
      <c r="B102" s="23"/>
      <c r="C102" s="26"/>
      <c r="D102" s="23"/>
      <c r="E102" s="23"/>
      <c r="F102" s="24"/>
      <c r="G102" s="25" t="str">
        <f>IFERROR(VLOOKUP(B102,'OSA Set Data 2025 (Locked)'!$C$3:$D$25,2,FALSE),"-")</f>
        <v>-</v>
      </c>
      <c r="H102" s="124" t="str">
        <f t="shared" si="0"/>
        <v>-</v>
      </c>
      <c r="I102" s="129"/>
      <c r="K102" s="1"/>
    </row>
    <row r="103" spans="1:11" ht="14.25" customHeight="1">
      <c r="A103" s="26"/>
      <c r="B103" s="23"/>
      <c r="C103" s="26"/>
      <c r="D103" s="23"/>
      <c r="E103" s="23"/>
      <c r="F103" s="24"/>
      <c r="G103" s="25" t="str">
        <f>IFERROR(VLOOKUP(B103,'OSA Set Data 2025 (Locked)'!$C$3:$D$25,2,FALSE),"-")</f>
        <v>-</v>
      </c>
      <c r="H103" s="124" t="str">
        <f t="shared" si="0"/>
        <v>-</v>
      </c>
      <c r="I103" s="129"/>
      <c r="K103" s="1"/>
    </row>
    <row r="104" spans="1:11" ht="14.25" customHeight="1">
      <c r="A104" s="26"/>
      <c r="B104" s="23"/>
      <c r="C104" s="26"/>
      <c r="D104" s="23"/>
      <c r="E104" s="23"/>
      <c r="F104" s="24"/>
      <c r="G104" s="25" t="str">
        <f>IFERROR(VLOOKUP(B104,'OSA Set Data 2025 (Locked)'!$C$3:$D$25,2,FALSE),"-")</f>
        <v>-</v>
      </c>
      <c r="H104" s="124" t="str">
        <f t="shared" si="0"/>
        <v>-</v>
      </c>
      <c r="I104" s="129"/>
      <c r="K104" s="1"/>
    </row>
    <row r="105" spans="1:11" ht="14.25" customHeight="1">
      <c r="A105" s="26"/>
      <c r="B105" s="23"/>
      <c r="C105" s="26"/>
      <c r="D105" s="23"/>
      <c r="E105" s="23"/>
      <c r="F105" s="24"/>
      <c r="G105" s="25" t="str">
        <f>IFERROR(VLOOKUP(B105,'OSA Set Data 2025 (Locked)'!$C$3:$D$25,2,FALSE),"-")</f>
        <v>-</v>
      </c>
      <c r="H105" s="124" t="str">
        <f t="shared" si="0"/>
        <v>-</v>
      </c>
      <c r="I105" s="129"/>
      <c r="K105" s="1"/>
    </row>
    <row r="106" spans="1:11" ht="14.25" customHeight="1">
      <c r="A106" s="26"/>
      <c r="B106" s="23"/>
      <c r="C106" s="26"/>
      <c r="D106" s="23"/>
      <c r="E106" s="23"/>
      <c r="F106" s="24"/>
      <c r="G106" s="25" t="str">
        <f>IFERROR(VLOOKUP(B106,'OSA Set Data 2025 (Locked)'!$C$3:$D$25,2,FALSE),"-")</f>
        <v>-</v>
      </c>
      <c r="H106" s="124" t="str">
        <f t="shared" si="0"/>
        <v>-</v>
      </c>
      <c r="I106" s="129"/>
      <c r="K106" s="1"/>
    </row>
    <row r="107" spans="1:11" ht="14.25" customHeight="1">
      <c r="A107" s="26"/>
      <c r="B107" s="23"/>
      <c r="C107" s="26"/>
      <c r="D107" s="23"/>
      <c r="E107" s="23"/>
      <c r="F107" s="24"/>
      <c r="G107" s="25" t="str">
        <f>IFERROR(VLOOKUP(B107,'OSA Set Data 2025 (Locked)'!$C$3:$D$25,2,FALSE),"-")</f>
        <v>-</v>
      </c>
      <c r="H107" s="124" t="str">
        <f t="shared" si="0"/>
        <v>-</v>
      </c>
      <c r="I107" s="129"/>
      <c r="K107" s="1"/>
    </row>
    <row r="108" spans="1:11" ht="14.25" customHeight="1">
      <c r="A108" s="26"/>
      <c r="B108" s="23"/>
      <c r="C108" s="26"/>
      <c r="D108" s="23"/>
      <c r="E108" s="23"/>
      <c r="F108" s="24"/>
      <c r="G108" s="25" t="str">
        <f>IFERROR(VLOOKUP(B108,'OSA Set Data 2025 (Locked)'!$C$3:$D$25,2,FALSE),"-")</f>
        <v>-</v>
      </c>
      <c r="H108" s="124" t="str">
        <f t="shared" si="0"/>
        <v>-</v>
      </c>
      <c r="I108" s="129"/>
      <c r="K108" s="1"/>
    </row>
    <row r="109" spans="1:11" ht="14.25" customHeight="1">
      <c r="A109" s="26"/>
      <c r="B109" s="23"/>
      <c r="C109" s="26"/>
      <c r="D109" s="23"/>
      <c r="E109" s="23"/>
      <c r="F109" s="24"/>
      <c r="G109" s="25" t="str">
        <f>IFERROR(VLOOKUP(B109,'OSA Set Data 2025 (Locked)'!$C$3:$D$25,2,FALSE),"-")</f>
        <v>-</v>
      </c>
      <c r="H109" s="124" t="str">
        <f t="shared" si="0"/>
        <v>-</v>
      </c>
      <c r="I109" s="129"/>
      <c r="K109" s="1"/>
    </row>
    <row r="110" spans="1:11" ht="14.25" customHeight="1">
      <c r="A110" s="26"/>
      <c r="B110" s="23"/>
      <c r="C110" s="26"/>
      <c r="D110" s="23"/>
      <c r="E110" s="23"/>
      <c r="F110" s="24"/>
      <c r="G110" s="25" t="str">
        <f>IFERROR(VLOOKUP(B110,'OSA Set Data 2025 (Locked)'!$C$3:$D$25,2,FALSE),"-")</f>
        <v>-</v>
      </c>
      <c r="H110" s="124" t="str">
        <f t="shared" si="0"/>
        <v>-</v>
      </c>
      <c r="I110" s="129"/>
      <c r="K110" s="1"/>
    </row>
    <row r="111" spans="1:11" ht="14.25" customHeight="1">
      <c r="A111" s="26"/>
      <c r="B111" s="23"/>
      <c r="C111" s="26"/>
      <c r="D111" s="23"/>
      <c r="E111" s="23"/>
      <c r="F111" s="24"/>
      <c r="G111" s="25" t="str">
        <f>IFERROR(VLOOKUP(B111,'OSA Set Data 2025 (Locked)'!$C$3:$D$25,2,FALSE),"-")</f>
        <v>-</v>
      </c>
      <c r="H111" s="124" t="str">
        <f t="shared" si="0"/>
        <v>-</v>
      </c>
      <c r="I111" s="129"/>
      <c r="K111" s="1"/>
    </row>
    <row r="112" spans="1:11" ht="14.25" customHeight="1">
      <c r="A112" s="26"/>
      <c r="B112" s="23"/>
      <c r="C112" s="26"/>
      <c r="D112" s="23"/>
      <c r="E112" s="23"/>
      <c r="F112" s="24"/>
      <c r="G112" s="25" t="str">
        <f>IFERROR(VLOOKUP(B112,'OSA Set Data 2025 (Locked)'!$C$3:$D$25,2,FALSE),"-")</f>
        <v>-</v>
      </c>
      <c r="H112" s="124" t="str">
        <f t="shared" si="0"/>
        <v>-</v>
      </c>
      <c r="I112" s="129"/>
      <c r="K112" s="1"/>
    </row>
    <row r="113" spans="1:11" ht="14.25" customHeight="1">
      <c r="A113" s="26"/>
      <c r="B113" s="23"/>
      <c r="C113" s="26"/>
      <c r="D113" s="23"/>
      <c r="E113" s="23"/>
      <c r="F113" s="24"/>
      <c r="G113" s="25" t="str">
        <f>IFERROR(VLOOKUP(B113,'OSA Set Data 2025 (Locked)'!$C$3:$D$25,2,FALSE),"-")</f>
        <v>-</v>
      </c>
      <c r="H113" s="124" t="str">
        <f t="shared" si="0"/>
        <v>-</v>
      </c>
      <c r="I113" s="129"/>
      <c r="K113" s="1"/>
    </row>
    <row r="114" spans="1:11" ht="14.25" customHeight="1">
      <c r="A114" s="26"/>
      <c r="B114" s="23"/>
      <c r="C114" s="26"/>
      <c r="D114" s="23"/>
      <c r="E114" s="23"/>
      <c r="F114" s="24"/>
      <c r="G114" s="25" t="str">
        <f>IFERROR(VLOOKUP(B114,'OSA Set Data 2025 (Locked)'!$C$3:$D$25,2,FALSE),"-")</f>
        <v>-</v>
      </c>
      <c r="H114" s="124" t="str">
        <f t="shared" si="0"/>
        <v>-</v>
      </c>
      <c r="I114" s="129"/>
      <c r="K114" s="1"/>
    </row>
    <row r="115" spans="1:11" ht="14.25" customHeight="1">
      <c r="A115" s="26"/>
      <c r="B115" s="23"/>
      <c r="C115" s="26"/>
      <c r="D115" s="23"/>
      <c r="E115" s="23"/>
      <c r="F115" s="24"/>
      <c r="G115" s="25" t="str">
        <f>IFERROR(VLOOKUP(B115,'OSA Set Data 2025 (Locked)'!$C$3:$D$25,2,FALSE),"-")</f>
        <v>-</v>
      </c>
      <c r="H115" s="124" t="str">
        <f t="shared" si="0"/>
        <v>-</v>
      </c>
      <c r="I115" s="129"/>
      <c r="K115" s="1"/>
    </row>
    <row r="116" spans="1:11" ht="14.25" customHeight="1" thickBot="1">
      <c r="A116" s="27"/>
      <c r="B116" s="28"/>
      <c r="C116" s="27"/>
      <c r="D116" s="28"/>
      <c r="E116" s="28"/>
      <c r="F116" s="29"/>
      <c r="G116" s="25" t="str">
        <f>IFERROR(VLOOKUP(B116,'OSA Set Data 2025 (Locked)'!$C$3:$D$25,2,FALSE),"-")</f>
        <v>-</v>
      </c>
      <c r="H116" s="124" t="str">
        <f t="shared" si="0"/>
        <v>-</v>
      </c>
      <c r="I116" s="130"/>
      <c r="K116" s="1"/>
    </row>
    <row r="117" spans="1:11" ht="14.25" customHeight="1">
      <c r="A117" s="30"/>
      <c r="B117" s="30"/>
      <c r="C117" s="30"/>
      <c r="D117" s="30"/>
      <c r="E117" s="30"/>
      <c r="F117" s="30"/>
      <c r="G117" s="30"/>
      <c r="H117" s="30"/>
      <c r="I117" s="30"/>
    </row>
    <row r="118" spans="1:11" ht="14.25" customHeight="1">
      <c r="A118" s="30"/>
      <c r="B118" s="30"/>
      <c r="C118" s="30"/>
      <c r="D118" s="30"/>
      <c r="E118" s="30"/>
      <c r="F118" s="30"/>
      <c r="G118" s="30"/>
      <c r="H118" s="30"/>
      <c r="I118" s="30"/>
    </row>
    <row r="119" spans="1:11" ht="14.25" customHeight="1">
      <c r="A119" s="30"/>
      <c r="B119" s="30"/>
      <c r="C119" s="30"/>
      <c r="D119" s="30"/>
      <c r="E119" s="30"/>
      <c r="F119" s="30"/>
      <c r="G119" s="30"/>
      <c r="H119" s="30"/>
      <c r="I119" s="30"/>
    </row>
    <row r="120" spans="1:11" ht="14.25" customHeight="1">
      <c r="A120" s="30"/>
      <c r="B120" s="30"/>
      <c r="C120" s="30"/>
      <c r="D120" s="30"/>
      <c r="E120" s="30"/>
      <c r="F120" s="30"/>
      <c r="G120" s="30"/>
      <c r="H120" s="30"/>
      <c r="I120" s="30"/>
    </row>
    <row r="121" spans="1:11" ht="14.25" customHeight="1">
      <c r="A121" s="30"/>
      <c r="B121" s="30"/>
      <c r="C121" s="30"/>
      <c r="D121" s="30"/>
      <c r="E121" s="30"/>
      <c r="F121" s="30"/>
      <c r="G121" s="30"/>
      <c r="H121" s="30"/>
      <c r="I121" s="30"/>
    </row>
    <row r="122" spans="1:11" ht="14.25" customHeight="1">
      <c r="A122" s="30"/>
      <c r="B122" s="30"/>
      <c r="C122" s="30"/>
      <c r="D122" s="30"/>
      <c r="E122" s="30"/>
      <c r="F122" s="30"/>
      <c r="G122" s="30"/>
      <c r="H122" s="30"/>
      <c r="I122" s="30"/>
    </row>
    <row r="123" spans="1:11" ht="14.25" customHeight="1">
      <c r="A123" s="30"/>
      <c r="B123" s="30"/>
      <c r="C123" s="30"/>
      <c r="D123" s="30"/>
      <c r="E123" s="30"/>
      <c r="F123" s="30"/>
      <c r="G123" s="30"/>
      <c r="H123" s="30"/>
      <c r="I123" s="30"/>
    </row>
    <row r="124" spans="1:11" ht="14.25" customHeight="1">
      <c r="A124" s="30"/>
      <c r="B124" s="30"/>
      <c r="C124" s="30"/>
      <c r="D124" s="30"/>
      <c r="E124" s="30"/>
      <c r="F124" s="30"/>
      <c r="G124" s="30"/>
      <c r="H124" s="30"/>
      <c r="I124" s="30"/>
    </row>
    <row r="125" spans="1:11" ht="14.25" customHeight="1">
      <c r="A125" s="30"/>
      <c r="B125" s="30"/>
      <c r="C125" s="30"/>
      <c r="D125" s="30"/>
      <c r="E125" s="30"/>
      <c r="F125" s="30"/>
      <c r="G125" s="30"/>
      <c r="H125" s="30"/>
      <c r="I125" s="30"/>
    </row>
    <row r="126" spans="1:11" ht="14.25" customHeight="1">
      <c r="A126" s="30"/>
      <c r="B126" s="30"/>
      <c r="C126" s="30"/>
      <c r="D126" s="30"/>
      <c r="E126" s="30"/>
      <c r="F126" s="30"/>
      <c r="G126" s="30"/>
      <c r="H126" s="30"/>
      <c r="I126" s="30"/>
    </row>
    <row r="127" spans="1:11" ht="14.25" customHeight="1">
      <c r="A127" s="30"/>
      <c r="B127" s="30"/>
      <c r="C127" s="30"/>
      <c r="D127" s="30"/>
      <c r="E127" s="30"/>
      <c r="F127" s="30"/>
      <c r="G127" s="30"/>
      <c r="H127" s="30"/>
      <c r="I127" s="30"/>
    </row>
    <row r="128" spans="1:11" ht="14.25" customHeight="1">
      <c r="A128" s="30"/>
      <c r="B128" s="30"/>
      <c r="C128" s="30"/>
      <c r="D128" s="30"/>
      <c r="E128" s="30"/>
      <c r="F128" s="30"/>
      <c r="G128" s="30"/>
      <c r="H128" s="30"/>
      <c r="I128" s="30"/>
    </row>
    <row r="129" spans="1:9" ht="14.25" customHeight="1">
      <c r="A129" s="30"/>
      <c r="B129" s="30"/>
      <c r="C129" s="30"/>
      <c r="D129" s="30"/>
      <c r="E129" s="30"/>
      <c r="F129" s="30"/>
      <c r="G129" s="30"/>
      <c r="H129" s="30"/>
      <c r="I129" s="30"/>
    </row>
    <row r="130" spans="1:9" ht="14.25" customHeight="1">
      <c r="A130" s="30"/>
      <c r="B130" s="30"/>
      <c r="C130" s="30"/>
      <c r="D130" s="30"/>
      <c r="E130" s="30"/>
      <c r="F130" s="30"/>
      <c r="G130" s="30"/>
      <c r="H130" s="30"/>
      <c r="I130" s="30"/>
    </row>
    <row r="131" spans="1:9" ht="14.25" customHeight="1">
      <c r="A131" s="30"/>
      <c r="B131" s="30"/>
      <c r="C131" s="30"/>
      <c r="D131" s="30"/>
      <c r="E131" s="30"/>
      <c r="F131" s="30"/>
      <c r="G131" s="30"/>
      <c r="H131" s="30"/>
      <c r="I131" s="30"/>
    </row>
    <row r="132" spans="1:9" ht="14.25" customHeight="1">
      <c r="A132" s="30"/>
      <c r="B132" s="30"/>
      <c r="C132" s="30"/>
      <c r="D132" s="30"/>
      <c r="E132" s="30"/>
      <c r="F132" s="30"/>
      <c r="G132" s="30"/>
      <c r="H132" s="30"/>
      <c r="I132" s="30"/>
    </row>
    <row r="133" spans="1:9" ht="14.25" customHeight="1">
      <c r="A133" s="30"/>
      <c r="B133" s="30"/>
      <c r="C133" s="30"/>
      <c r="D133" s="30"/>
      <c r="E133" s="30"/>
      <c r="F133" s="30"/>
      <c r="G133" s="30"/>
      <c r="H133" s="30"/>
      <c r="I133" s="30"/>
    </row>
    <row r="134" spans="1:9" ht="14.25" customHeight="1">
      <c r="A134" s="30"/>
      <c r="B134" s="30"/>
      <c r="C134" s="30"/>
      <c r="D134" s="30"/>
      <c r="E134" s="30"/>
      <c r="F134" s="30"/>
      <c r="G134" s="30"/>
      <c r="H134" s="30"/>
      <c r="I134" s="30"/>
    </row>
    <row r="135" spans="1:9" ht="14.25" customHeight="1">
      <c r="A135" s="30"/>
      <c r="B135" s="30"/>
      <c r="C135" s="30"/>
      <c r="D135" s="30"/>
      <c r="E135" s="30"/>
      <c r="F135" s="30"/>
      <c r="G135" s="30"/>
      <c r="H135" s="30"/>
      <c r="I135" s="30"/>
    </row>
    <row r="136" spans="1:9" ht="14.25" customHeight="1">
      <c r="A136" s="30"/>
      <c r="B136" s="30"/>
      <c r="C136" s="30"/>
      <c r="D136" s="30"/>
      <c r="E136" s="30"/>
      <c r="F136" s="30"/>
      <c r="G136" s="30"/>
      <c r="H136" s="30"/>
      <c r="I136" s="30"/>
    </row>
    <row r="137" spans="1:9" ht="14.25" customHeight="1">
      <c r="A137" s="30"/>
      <c r="B137" s="30"/>
      <c r="C137" s="30"/>
      <c r="D137" s="30"/>
      <c r="E137" s="30"/>
      <c r="F137" s="30"/>
      <c r="G137" s="30"/>
      <c r="H137" s="30"/>
      <c r="I137" s="30"/>
    </row>
    <row r="138" spans="1:9" ht="14.25" customHeight="1">
      <c r="A138" s="30"/>
      <c r="B138" s="30"/>
      <c r="C138" s="30"/>
      <c r="D138" s="30"/>
      <c r="E138" s="30"/>
      <c r="F138" s="30"/>
      <c r="G138" s="30"/>
      <c r="H138" s="30"/>
      <c r="I138" s="30"/>
    </row>
    <row r="139" spans="1:9" ht="14.25" customHeight="1">
      <c r="A139" s="30"/>
      <c r="B139" s="30"/>
      <c r="C139" s="30"/>
      <c r="D139" s="30"/>
      <c r="E139" s="30"/>
      <c r="F139" s="30"/>
      <c r="G139" s="30"/>
      <c r="H139" s="30"/>
      <c r="I139" s="30"/>
    </row>
    <row r="140" spans="1:9" ht="14.25" customHeight="1">
      <c r="A140" s="30"/>
      <c r="B140" s="30"/>
      <c r="C140" s="30"/>
      <c r="D140" s="30"/>
      <c r="E140" s="30"/>
      <c r="F140" s="30"/>
      <c r="G140" s="30"/>
      <c r="H140" s="30"/>
      <c r="I140" s="30"/>
    </row>
    <row r="141" spans="1:9" ht="14.25" customHeight="1">
      <c r="A141" s="30"/>
      <c r="B141" s="30"/>
      <c r="C141" s="30"/>
      <c r="D141" s="30"/>
      <c r="E141" s="30"/>
      <c r="F141" s="30"/>
      <c r="G141" s="30"/>
      <c r="H141" s="30"/>
      <c r="I141" s="30"/>
    </row>
    <row r="142" spans="1:9" ht="14.25" customHeight="1">
      <c r="A142" s="30"/>
      <c r="B142" s="30"/>
      <c r="C142" s="30"/>
      <c r="D142" s="30"/>
      <c r="E142" s="30"/>
      <c r="F142" s="30"/>
      <c r="G142" s="30"/>
      <c r="H142" s="30"/>
      <c r="I142" s="30"/>
    </row>
    <row r="143" spans="1:9" ht="14.25" customHeight="1">
      <c r="A143" s="30"/>
      <c r="B143" s="30"/>
      <c r="C143" s="30"/>
      <c r="D143" s="30"/>
      <c r="E143" s="30"/>
      <c r="F143" s="30"/>
      <c r="G143" s="30"/>
      <c r="H143" s="30"/>
      <c r="I143" s="30"/>
    </row>
    <row r="144" spans="1:9" ht="14.25" customHeight="1">
      <c r="A144" s="30"/>
      <c r="B144" s="30"/>
      <c r="C144" s="30"/>
      <c r="D144" s="30"/>
      <c r="E144" s="30"/>
      <c r="F144" s="30"/>
      <c r="G144" s="30"/>
      <c r="H144" s="30"/>
      <c r="I144" s="30"/>
    </row>
    <row r="145" spans="1:9" ht="14.25" customHeight="1">
      <c r="A145" s="30"/>
      <c r="B145" s="30"/>
      <c r="C145" s="30"/>
      <c r="D145" s="30"/>
      <c r="E145" s="30"/>
      <c r="F145" s="30"/>
      <c r="G145" s="30"/>
      <c r="H145" s="30"/>
      <c r="I145" s="30"/>
    </row>
    <row r="146" spans="1:9" ht="14.25" customHeight="1">
      <c r="A146" s="30"/>
      <c r="B146" s="30"/>
      <c r="C146" s="30"/>
      <c r="D146" s="30"/>
      <c r="E146" s="30"/>
      <c r="F146" s="30"/>
      <c r="G146" s="30"/>
      <c r="H146" s="30"/>
      <c r="I146" s="30"/>
    </row>
    <row r="147" spans="1:9" ht="14.25" customHeight="1">
      <c r="A147" s="30"/>
      <c r="B147" s="30"/>
      <c r="C147" s="30"/>
      <c r="D147" s="30"/>
      <c r="E147" s="30"/>
      <c r="F147" s="30"/>
      <c r="G147" s="30"/>
      <c r="H147" s="30"/>
      <c r="I147" s="30"/>
    </row>
    <row r="148" spans="1:9" ht="14.25" customHeight="1">
      <c r="A148" s="30"/>
      <c r="B148" s="30"/>
      <c r="C148" s="30"/>
      <c r="D148" s="30"/>
      <c r="E148" s="30"/>
      <c r="F148" s="30"/>
      <c r="G148" s="30"/>
      <c r="H148" s="30"/>
      <c r="I148" s="30"/>
    </row>
    <row r="149" spans="1:9" ht="14.25" customHeight="1">
      <c r="A149" s="30"/>
      <c r="B149" s="30"/>
      <c r="C149" s="30"/>
      <c r="D149" s="30"/>
      <c r="E149" s="30"/>
      <c r="F149" s="30"/>
      <c r="G149" s="30"/>
      <c r="H149" s="30"/>
      <c r="I149" s="30"/>
    </row>
    <row r="150" spans="1:9" ht="14.25" customHeight="1">
      <c r="A150" s="30"/>
      <c r="B150" s="30"/>
      <c r="C150" s="30"/>
      <c r="D150" s="30"/>
      <c r="E150" s="30"/>
      <c r="F150" s="30"/>
      <c r="G150" s="30"/>
      <c r="H150" s="30"/>
      <c r="I150" s="30"/>
    </row>
    <row r="151" spans="1:9" ht="14.25" customHeight="1">
      <c r="A151" s="30"/>
      <c r="B151" s="30"/>
      <c r="C151" s="30"/>
      <c r="D151" s="30"/>
      <c r="E151" s="30"/>
      <c r="F151" s="30"/>
      <c r="G151" s="30"/>
      <c r="H151" s="30"/>
      <c r="I151" s="30"/>
    </row>
    <row r="152" spans="1:9" ht="14.25" customHeight="1">
      <c r="A152" s="30"/>
      <c r="B152" s="30"/>
      <c r="C152" s="30"/>
      <c r="D152" s="30"/>
      <c r="E152" s="30"/>
      <c r="F152" s="30"/>
      <c r="G152" s="30"/>
      <c r="H152" s="30"/>
      <c r="I152" s="30"/>
    </row>
    <row r="153" spans="1:9" ht="14.25" customHeight="1">
      <c r="A153" s="30"/>
      <c r="B153" s="30"/>
      <c r="C153" s="30"/>
      <c r="D153" s="30"/>
      <c r="E153" s="30"/>
      <c r="F153" s="30"/>
      <c r="G153" s="30"/>
      <c r="H153" s="30"/>
      <c r="I153" s="30"/>
    </row>
    <row r="154" spans="1:9" ht="14.25" customHeight="1">
      <c r="A154" s="30"/>
      <c r="B154" s="30"/>
      <c r="C154" s="30"/>
      <c r="D154" s="30"/>
      <c r="E154" s="30"/>
      <c r="F154" s="30"/>
      <c r="G154" s="30"/>
      <c r="H154" s="30"/>
      <c r="I154" s="30"/>
    </row>
    <row r="155" spans="1:9" ht="14.25" customHeight="1">
      <c r="A155" s="30"/>
      <c r="B155" s="30"/>
      <c r="C155" s="30"/>
      <c r="D155" s="30"/>
      <c r="E155" s="30"/>
      <c r="F155" s="30"/>
      <c r="G155" s="30"/>
      <c r="H155" s="30"/>
      <c r="I155" s="30"/>
    </row>
    <row r="156" spans="1:9" ht="14.25" customHeight="1">
      <c r="A156" s="30"/>
      <c r="B156" s="30"/>
      <c r="C156" s="30"/>
      <c r="D156" s="30"/>
      <c r="E156" s="30"/>
      <c r="F156" s="30"/>
      <c r="G156" s="30"/>
      <c r="H156" s="30"/>
      <c r="I156" s="30"/>
    </row>
    <row r="157" spans="1:9" ht="14.25" customHeight="1">
      <c r="A157" s="1"/>
      <c r="B157" s="1"/>
      <c r="C157" s="1"/>
      <c r="D157" s="1"/>
      <c r="E157" s="1"/>
      <c r="F157" s="1"/>
      <c r="G157" s="1"/>
      <c r="H157" s="1"/>
      <c r="I157" s="1"/>
    </row>
    <row r="158" spans="1:9" ht="14.25" customHeight="1">
      <c r="A158" s="1"/>
      <c r="B158" s="1"/>
      <c r="C158" s="1"/>
      <c r="D158" s="1"/>
      <c r="E158" s="1"/>
      <c r="F158" s="1"/>
      <c r="G158" s="1"/>
      <c r="H158" s="1"/>
      <c r="I158" s="1"/>
    </row>
    <row r="159" spans="1:9" ht="14.25" customHeight="1">
      <c r="A159" s="1"/>
      <c r="B159" s="1"/>
      <c r="C159" s="1"/>
      <c r="D159" s="1"/>
      <c r="E159" s="1"/>
      <c r="F159" s="1"/>
      <c r="G159" s="1"/>
      <c r="H159" s="1"/>
      <c r="I159" s="1"/>
    </row>
    <row r="160" spans="1:9" ht="14.25" customHeight="1">
      <c r="A160" s="1"/>
      <c r="B160" s="1"/>
      <c r="C160" s="1"/>
      <c r="D160" s="1"/>
      <c r="E160" s="1"/>
      <c r="F160" s="1"/>
      <c r="G160" s="1"/>
      <c r="H160" s="1"/>
      <c r="I160" s="1"/>
    </row>
    <row r="161" spans="1:9" ht="14.25" customHeight="1">
      <c r="A161" s="1"/>
      <c r="B161" s="1"/>
      <c r="C161" s="1"/>
      <c r="D161" s="1"/>
      <c r="E161" s="1"/>
      <c r="F161" s="1"/>
      <c r="G161" s="1"/>
      <c r="H161" s="1"/>
      <c r="I161" s="1"/>
    </row>
    <row r="162" spans="1:9" ht="14.25" customHeight="1">
      <c r="A162" s="1"/>
      <c r="B162" s="1"/>
      <c r="C162" s="1"/>
      <c r="D162" s="1"/>
      <c r="E162" s="1"/>
      <c r="F162" s="1"/>
      <c r="G162" s="1"/>
      <c r="H162" s="1"/>
      <c r="I162" s="1"/>
    </row>
    <row r="163" spans="1:9" ht="14.25" customHeight="1">
      <c r="A163" s="1"/>
      <c r="B163" s="1"/>
      <c r="C163" s="1"/>
      <c r="D163" s="1"/>
      <c r="E163" s="1"/>
      <c r="F163" s="1"/>
      <c r="G163" s="1"/>
      <c r="H163" s="1"/>
      <c r="I163" s="1"/>
    </row>
    <row r="164" spans="1:9" ht="14.25" customHeight="1">
      <c r="A164" s="1"/>
      <c r="B164" s="1"/>
      <c r="C164" s="1"/>
      <c r="D164" s="1"/>
      <c r="E164" s="1"/>
      <c r="F164" s="1"/>
      <c r="G164" s="1"/>
      <c r="H164" s="1"/>
      <c r="I164" s="1"/>
    </row>
    <row r="165" spans="1:9" ht="14.25" customHeight="1">
      <c r="A165" s="1"/>
      <c r="B165" s="1"/>
      <c r="C165" s="1"/>
      <c r="D165" s="1"/>
      <c r="E165" s="1"/>
      <c r="F165" s="1"/>
      <c r="G165" s="1"/>
      <c r="H165" s="1"/>
      <c r="I165" s="1"/>
    </row>
    <row r="166" spans="1:9" ht="14.25" customHeight="1">
      <c r="A166" s="1"/>
      <c r="B166" s="1"/>
      <c r="C166" s="1"/>
      <c r="D166" s="1"/>
      <c r="E166" s="1"/>
      <c r="F166" s="1"/>
      <c r="G166" s="1"/>
      <c r="H166" s="1"/>
      <c r="I166" s="1"/>
    </row>
    <row r="167" spans="1:9" ht="14.25" customHeight="1">
      <c r="A167" s="1"/>
      <c r="B167" s="1"/>
      <c r="C167" s="1"/>
      <c r="D167" s="1"/>
      <c r="E167" s="1"/>
      <c r="F167" s="1"/>
      <c r="G167" s="1"/>
      <c r="H167" s="1"/>
      <c r="I167" s="1"/>
    </row>
    <row r="168" spans="1:9" ht="14.25" customHeight="1">
      <c r="A168" s="1"/>
      <c r="B168" s="1"/>
      <c r="C168" s="1"/>
      <c r="D168" s="1"/>
      <c r="E168" s="1"/>
      <c r="F168" s="1"/>
      <c r="G168" s="1"/>
      <c r="H168" s="1"/>
      <c r="I168" s="1"/>
    </row>
    <row r="169" spans="1:9" ht="14.25" customHeight="1">
      <c r="A169" s="1"/>
      <c r="B169" s="1"/>
      <c r="C169" s="1"/>
      <c r="D169" s="1"/>
      <c r="E169" s="1"/>
      <c r="F169" s="1"/>
      <c r="G169" s="1"/>
      <c r="H169" s="1"/>
      <c r="I169" s="1"/>
    </row>
    <row r="170" spans="1:9" ht="14.25" customHeight="1">
      <c r="A170" s="1"/>
      <c r="B170" s="1"/>
      <c r="C170" s="1"/>
      <c r="D170" s="1"/>
      <c r="E170" s="1"/>
      <c r="F170" s="1"/>
      <c r="G170" s="1"/>
      <c r="H170" s="1"/>
      <c r="I170" s="1"/>
    </row>
    <row r="171" spans="1:9" ht="14.25" customHeight="1">
      <c r="A171" s="1"/>
      <c r="B171" s="1"/>
      <c r="C171" s="1"/>
      <c r="D171" s="1"/>
      <c r="E171" s="1"/>
      <c r="F171" s="1"/>
      <c r="G171" s="1"/>
      <c r="H171" s="1"/>
      <c r="I171" s="1"/>
    </row>
    <row r="172" spans="1:9" ht="14.25" customHeight="1">
      <c r="A172" s="1"/>
      <c r="B172" s="1"/>
      <c r="C172" s="1"/>
      <c r="D172" s="1"/>
      <c r="E172" s="1"/>
      <c r="F172" s="1"/>
      <c r="G172" s="1"/>
      <c r="H172" s="1"/>
      <c r="I172" s="1"/>
    </row>
    <row r="173" spans="1:9" ht="14.25" customHeight="1">
      <c r="A173" s="1"/>
      <c r="B173" s="1"/>
      <c r="C173" s="1"/>
      <c r="D173" s="1"/>
      <c r="E173" s="1"/>
      <c r="F173" s="1"/>
      <c r="G173" s="1"/>
      <c r="H173" s="1"/>
      <c r="I173" s="1"/>
    </row>
    <row r="174" spans="1:9" ht="14.25" customHeight="1">
      <c r="A174" s="1"/>
      <c r="B174" s="1"/>
      <c r="C174" s="1"/>
      <c r="D174" s="1"/>
      <c r="E174" s="1"/>
      <c r="F174" s="1"/>
      <c r="G174" s="1"/>
      <c r="H174" s="1"/>
      <c r="I174" s="1"/>
    </row>
    <row r="175" spans="1:9" ht="14.25" customHeight="1">
      <c r="A175" s="1"/>
      <c r="B175" s="1"/>
      <c r="C175" s="1"/>
      <c r="D175" s="1"/>
      <c r="E175" s="1"/>
      <c r="F175" s="1"/>
      <c r="G175" s="1"/>
      <c r="H175" s="1"/>
      <c r="I175" s="1"/>
    </row>
    <row r="176" spans="1:9" ht="14.25" customHeight="1">
      <c r="A176" s="1"/>
      <c r="B176" s="1"/>
      <c r="C176" s="1"/>
      <c r="D176" s="1"/>
      <c r="E176" s="1"/>
      <c r="F176" s="1"/>
      <c r="G176" s="1"/>
      <c r="H176" s="1"/>
      <c r="I176" s="1"/>
    </row>
    <row r="177" spans="1:9" ht="14.25" customHeight="1">
      <c r="A177" s="1"/>
      <c r="B177" s="1"/>
      <c r="C177" s="1"/>
      <c r="D177" s="1"/>
      <c r="E177" s="1"/>
      <c r="F177" s="1"/>
      <c r="G177" s="1"/>
      <c r="H177" s="1"/>
      <c r="I177" s="1"/>
    </row>
    <row r="178" spans="1:9" ht="14.25" customHeight="1">
      <c r="A178" s="1"/>
      <c r="B178" s="1"/>
      <c r="C178" s="1"/>
      <c r="D178" s="1"/>
      <c r="E178" s="1"/>
      <c r="F178" s="1"/>
      <c r="G178" s="1"/>
      <c r="H178" s="1"/>
      <c r="I178" s="1"/>
    </row>
    <row r="179" spans="1:9" ht="14.25" customHeight="1">
      <c r="A179" s="1"/>
      <c r="B179" s="1"/>
      <c r="C179" s="1"/>
      <c r="D179" s="1"/>
      <c r="E179" s="1"/>
      <c r="F179" s="1"/>
      <c r="G179" s="1"/>
      <c r="H179" s="1"/>
      <c r="I179" s="1"/>
    </row>
    <row r="180" spans="1:9" ht="14.25" customHeight="1">
      <c r="A180" s="1"/>
      <c r="B180" s="1"/>
      <c r="C180" s="1"/>
      <c r="D180" s="1"/>
      <c r="E180" s="1"/>
      <c r="F180" s="1"/>
      <c r="G180" s="1"/>
      <c r="H180" s="1"/>
      <c r="I180" s="1"/>
    </row>
    <row r="181" spans="1:9" ht="14.25" customHeight="1">
      <c r="A181" s="1"/>
      <c r="B181" s="1"/>
      <c r="C181" s="1"/>
      <c r="D181" s="1"/>
      <c r="E181" s="1"/>
      <c r="F181" s="1"/>
      <c r="G181" s="1"/>
      <c r="H181" s="1"/>
      <c r="I181" s="1"/>
    </row>
    <row r="182" spans="1:9" ht="14.25" customHeight="1">
      <c r="A182" s="1"/>
      <c r="B182" s="1"/>
      <c r="C182" s="1"/>
      <c r="D182" s="1"/>
      <c r="E182" s="1"/>
      <c r="F182" s="1"/>
      <c r="G182" s="1"/>
      <c r="H182" s="1"/>
      <c r="I182" s="1"/>
    </row>
    <row r="183" spans="1:9" ht="14.25" customHeight="1">
      <c r="A183" s="1"/>
      <c r="B183" s="1"/>
      <c r="C183" s="1"/>
      <c r="D183" s="1"/>
      <c r="E183" s="1"/>
      <c r="F183" s="1"/>
      <c r="G183" s="1"/>
      <c r="H183" s="1"/>
      <c r="I183" s="1"/>
    </row>
    <row r="184" spans="1:9" ht="14.25" customHeight="1">
      <c r="A184" s="1"/>
      <c r="B184" s="1"/>
      <c r="C184" s="1"/>
      <c r="D184" s="1"/>
      <c r="E184" s="1"/>
      <c r="F184" s="1"/>
      <c r="G184" s="1"/>
      <c r="H184" s="1"/>
      <c r="I184" s="1"/>
    </row>
    <row r="185" spans="1:9" ht="14.25" customHeight="1">
      <c r="A185" s="1"/>
      <c r="B185" s="1"/>
      <c r="C185" s="1"/>
      <c r="D185" s="1"/>
      <c r="E185" s="1"/>
      <c r="F185" s="1"/>
      <c r="G185" s="1"/>
      <c r="H185" s="1"/>
      <c r="I185" s="1"/>
    </row>
    <row r="186" spans="1:9" ht="14.25" customHeight="1">
      <c r="A186" s="1"/>
      <c r="B186" s="1"/>
      <c r="C186" s="1"/>
      <c r="D186" s="1"/>
      <c r="E186" s="1"/>
      <c r="F186" s="1"/>
      <c r="G186" s="1"/>
      <c r="H186" s="1"/>
      <c r="I186" s="1"/>
    </row>
    <row r="187" spans="1:9" ht="14.25" customHeight="1">
      <c r="A187" s="1"/>
      <c r="B187" s="1"/>
      <c r="C187" s="1"/>
      <c r="D187" s="1"/>
      <c r="E187" s="1"/>
      <c r="F187" s="1"/>
      <c r="G187" s="1"/>
      <c r="H187" s="1"/>
      <c r="I187" s="1"/>
    </row>
    <row r="188" spans="1:9" ht="14.25" customHeight="1">
      <c r="A188" s="1"/>
      <c r="B188" s="1"/>
      <c r="C188" s="1"/>
      <c r="D188" s="1"/>
      <c r="E188" s="1"/>
      <c r="F188" s="1"/>
      <c r="G188" s="1"/>
      <c r="H188" s="1"/>
      <c r="I188" s="1"/>
    </row>
    <row r="189" spans="1:9" ht="14.25" customHeight="1">
      <c r="A189" s="1"/>
      <c r="B189" s="1"/>
      <c r="C189" s="1"/>
      <c r="D189" s="1"/>
      <c r="E189" s="1"/>
      <c r="F189" s="1"/>
      <c r="G189" s="1"/>
      <c r="H189" s="1"/>
      <c r="I189" s="1"/>
    </row>
    <row r="190" spans="1:9" ht="14.25" customHeight="1">
      <c r="A190" s="1"/>
      <c r="B190" s="1"/>
      <c r="C190" s="1"/>
      <c r="D190" s="1"/>
      <c r="E190" s="1"/>
      <c r="F190" s="1"/>
      <c r="G190" s="1"/>
      <c r="H190" s="1"/>
      <c r="I190" s="1"/>
    </row>
    <row r="191" spans="1:9" ht="14.25" customHeight="1">
      <c r="A191" s="1"/>
      <c r="B191" s="1"/>
      <c r="C191" s="1"/>
      <c r="D191" s="1"/>
      <c r="E191" s="1"/>
      <c r="F191" s="1"/>
      <c r="G191" s="1"/>
      <c r="H191" s="1"/>
      <c r="I191" s="1"/>
    </row>
    <row r="192" spans="1:9" ht="14.25" customHeight="1">
      <c r="A192" s="1"/>
      <c r="B192" s="1"/>
      <c r="C192" s="1"/>
      <c r="D192" s="1"/>
      <c r="E192" s="1"/>
      <c r="F192" s="1"/>
      <c r="G192" s="1"/>
      <c r="H192" s="1"/>
      <c r="I192" s="1"/>
    </row>
    <row r="193" spans="1:9" ht="14.25" customHeight="1">
      <c r="A193" s="1"/>
      <c r="B193" s="1"/>
      <c r="C193" s="1"/>
      <c r="D193" s="1"/>
      <c r="E193" s="1"/>
      <c r="F193" s="1"/>
      <c r="G193" s="1"/>
      <c r="H193" s="1"/>
      <c r="I193" s="1"/>
    </row>
    <row r="194" spans="1:9" ht="14.25" customHeight="1">
      <c r="A194" s="1"/>
      <c r="B194" s="1"/>
      <c r="C194" s="1"/>
      <c r="D194" s="1"/>
      <c r="E194" s="1"/>
      <c r="F194" s="1"/>
      <c r="G194" s="1"/>
      <c r="H194" s="1"/>
      <c r="I194" s="1"/>
    </row>
    <row r="195" spans="1:9" ht="14.25" customHeight="1">
      <c r="A195" s="1"/>
      <c r="B195" s="1"/>
      <c r="C195" s="1"/>
      <c r="D195" s="1"/>
      <c r="E195" s="1"/>
      <c r="F195" s="1"/>
      <c r="G195" s="1"/>
      <c r="H195" s="1"/>
      <c r="I195" s="1"/>
    </row>
    <row r="196" spans="1:9" ht="14.25" customHeight="1">
      <c r="A196" s="1"/>
      <c r="B196" s="1"/>
      <c r="C196" s="1"/>
      <c r="D196" s="1"/>
      <c r="E196" s="1"/>
      <c r="F196" s="1"/>
      <c r="G196" s="1"/>
      <c r="H196" s="1"/>
      <c r="I196" s="1"/>
    </row>
    <row r="197" spans="1:9" ht="14.25" customHeight="1">
      <c r="A197" s="1"/>
      <c r="B197" s="1"/>
      <c r="C197" s="1"/>
      <c r="D197" s="1"/>
      <c r="E197" s="1"/>
      <c r="F197" s="1"/>
      <c r="G197" s="1"/>
      <c r="H197" s="1"/>
      <c r="I197" s="1"/>
    </row>
    <row r="198" spans="1:9" ht="14.25" customHeight="1">
      <c r="A198" s="1"/>
      <c r="B198" s="1"/>
      <c r="C198" s="1"/>
      <c r="D198" s="1"/>
      <c r="E198" s="1"/>
      <c r="F198" s="1"/>
      <c r="G198" s="1"/>
      <c r="H198" s="1"/>
      <c r="I198" s="1"/>
    </row>
    <row r="199" spans="1:9" ht="14.25" customHeight="1">
      <c r="A199" s="1"/>
      <c r="B199" s="1"/>
      <c r="C199" s="1"/>
      <c r="D199" s="1"/>
      <c r="E199" s="1"/>
      <c r="F199" s="1"/>
      <c r="G199" s="1"/>
      <c r="H199" s="1"/>
      <c r="I199" s="1"/>
    </row>
    <row r="200" spans="1:9" ht="14.25" customHeight="1">
      <c r="A200" s="1"/>
      <c r="B200" s="1"/>
      <c r="C200" s="1"/>
      <c r="D200" s="1"/>
      <c r="E200" s="1"/>
      <c r="F200" s="1"/>
      <c r="G200" s="1"/>
      <c r="H200" s="1"/>
      <c r="I200" s="1"/>
    </row>
    <row r="201" spans="1:9" ht="14.25" customHeight="1">
      <c r="A201" s="1"/>
      <c r="B201" s="1"/>
      <c r="C201" s="1"/>
      <c r="D201" s="1"/>
      <c r="E201" s="1"/>
      <c r="F201" s="1"/>
      <c r="G201" s="1"/>
      <c r="H201" s="1"/>
      <c r="I201" s="1"/>
    </row>
    <row r="202" spans="1:9" ht="14.25" customHeight="1">
      <c r="A202" s="1"/>
      <c r="B202" s="1"/>
      <c r="C202" s="1"/>
      <c r="D202" s="1"/>
      <c r="E202" s="1"/>
      <c r="F202" s="1"/>
      <c r="G202" s="1"/>
      <c r="H202" s="1"/>
      <c r="I202" s="1"/>
    </row>
    <row r="203" spans="1:9" ht="14.25" customHeight="1">
      <c r="A203" s="1"/>
      <c r="B203" s="1"/>
      <c r="C203" s="1"/>
      <c r="D203" s="1"/>
      <c r="E203" s="1"/>
      <c r="F203" s="1"/>
      <c r="G203" s="1"/>
      <c r="H203" s="1"/>
      <c r="I203" s="1"/>
    </row>
    <row r="204" spans="1:9" ht="14.25" customHeight="1">
      <c r="A204" s="1"/>
      <c r="B204" s="1"/>
      <c r="C204" s="1"/>
      <c r="D204" s="1"/>
      <c r="E204" s="1"/>
      <c r="F204" s="1"/>
      <c r="G204" s="1"/>
      <c r="H204" s="1"/>
      <c r="I204" s="1"/>
    </row>
    <row r="205" spans="1:9" ht="14.25" customHeight="1">
      <c r="A205" s="1"/>
      <c r="B205" s="1"/>
      <c r="C205" s="1"/>
      <c r="D205" s="1"/>
      <c r="E205" s="1"/>
      <c r="F205" s="1"/>
      <c r="G205" s="1"/>
      <c r="H205" s="1"/>
      <c r="I205" s="1"/>
    </row>
    <row r="206" spans="1:9" ht="14.25" customHeight="1">
      <c r="A206" s="1"/>
      <c r="B206" s="1"/>
      <c r="C206" s="1"/>
      <c r="D206" s="1"/>
      <c r="E206" s="1"/>
      <c r="F206" s="1"/>
      <c r="G206" s="1"/>
      <c r="H206" s="1"/>
      <c r="I206" s="1"/>
    </row>
    <row r="207" spans="1:9" ht="14.25" customHeight="1">
      <c r="A207" s="1"/>
      <c r="B207" s="1"/>
      <c r="C207" s="1"/>
      <c r="D207" s="1"/>
      <c r="E207" s="1"/>
      <c r="F207" s="1"/>
      <c r="G207" s="1"/>
      <c r="H207" s="1"/>
      <c r="I207" s="1"/>
    </row>
    <row r="208" spans="1:9" ht="14.25" customHeight="1">
      <c r="A208" s="1"/>
      <c r="B208" s="1"/>
      <c r="C208" s="1"/>
      <c r="D208" s="1"/>
      <c r="E208" s="1"/>
      <c r="F208" s="1"/>
      <c r="G208" s="1"/>
      <c r="H208" s="1"/>
      <c r="I208" s="1"/>
    </row>
    <row r="209" spans="1:9" ht="14.25" customHeight="1">
      <c r="A209" s="1"/>
      <c r="B209" s="1"/>
      <c r="C209" s="1"/>
      <c r="D209" s="1"/>
      <c r="E209" s="1"/>
      <c r="F209" s="1"/>
      <c r="G209" s="1"/>
      <c r="H209" s="1"/>
      <c r="I209" s="1"/>
    </row>
    <row r="210" spans="1:9" ht="14.25" customHeight="1">
      <c r="A210" s="1"/>
      <c r="B210" s="1"/>
      <c r="C210" s="1"/>
      <c r="D210" s="1"/>
      <c r="E210" s="1"/>
      <c r="F210" s="1"/>
      <c r="G210" s="1"/>
      <c r="H210" s="1"/>
      <c r="I210" s="1"/>
    </row>
    <row r="211" spans="1:9" ht="14.25" customHeight="1"/>
    <row r="212" spans="1:9" ht="14.25" customHeight="1"/>
    <row r="213" spans="1:9" ht="14.25" customHeight="1"/>
    <row r="214" spans="1:9" ht="14.25" customHeight="1"/>
    <row r="215" spans="1:9" ht="14.25" customHeight="1"/>
    <row r="216" spans="1:9" ht="14.25" customHeight="1"/>
    <row r="217" spans="1:9" ht="14.25" customHeight="1"/>
    <row r="218" spans="1:9" ht="14.25" customHeight="1"/>
    <row r="219" spans="1:9" ht="14.25" customHeight="1"/>
    <row r="220" spans="1:9" ht="14.25" customHeight="1"/>
    <row r="221" spans="1:9" ht="14.25" customHeight="1"/>
    <row r="222" spans="1:9" ht="14.25" customHeight="1"/>
    <row r="223" spans="1:9" ht="14.25" customHeight="1"/>
    <row r="224" spans="1:9"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sheetData>
  <mergeCells count="16">
    <mergeCell ref="A13:I13"/>
    <mergeCell ref="A7:I7"/>
    <mergeCell ref="H9:I9"/>
    <mergeCell ref="H10:I10"/>
    <mergeCell ref="H11:I11"/>
    <mergeCell ref="D9:G9"/>
    <mergeCell ref="D10:G10"/>
    <mergeCell ref="D11:G11"/>
    <mergeCell ref="A11:C11"/>
    <mergeCell ref="A9:C9"/>
    <mergeCell ref="A10:C10"/>
    <mergeCell ref="B1:D1"/>
    <mergeCell ref="B2:D2"/>
    <mergeCell ref="B3:D3"/>
    <mergeCell ref="B4:D4"/>
    <mergeCell ref="B5:D5"/>
  </mergeCells>
  <dataValidations count="3">
    <dataValidation type="custom" allowBlank="1" showDropDown="1" showErrorMessage="1" sqref="H10:H11">
      <formula1>OR(NOT(ISERROR(DATEVALUE(H10))), AND(ISNUMBER(H10), LEFT(CELL("format", H10))="D"))</formula1>
    </dataValidation>
    <dataValidation type="custom" allowBlank="1" showDropDown="1" showInputMessage="1" showErrorMessage="1" prompt="Enter a valid date" sqref="B5 E5:I5">
      <formula1>OR(NOT(ISERROR(DATEVALUE(B5))), AND(ISNUMBER(B5), LEFT(CELL("format", B5))="D"))</formula1>
    </dataValidation>
    <dataValidation type="list" allowBlank="1" showErrorMessage="1" sqref="D16:E116">
      <formula1>"Yes,No"</formula1>
    </dataValidation>
  </dataValidations>
  <pageMargins left="0.45" right="0.45" top="1" bottom="0.75" header="0" footer="0"/>
  <pageSetup fitToHeight="0" orientation="landscape" r:id="rId1"/>
  <headerFooter>
    <oddFooter>&amp;LEE-5.2, Design 01/2024</oddFooter>
  </headerFooter>
  <extLst>
    <ext xmlns:x14="http://schemas.microsoft.com/office/spreadsheetml/2009/9/main" uri="{CCE6A557-97BC-4b89-ADB6-D9C93CAAB3DF}">
      <x14:dataValidations xmlns:xm="http://schemas.microsoft.com/office/excel/2006/main" count="2">
        <x14:dataValidation type="list" allowBlank="1" showErrorMessage="1">
          <x14:formula1>
            <xm:f>'OSA Set Data 2025 (Locked)'!$G$3:$G$11</xm:f>
          </x14:formula1>
          <xm:sqref>A16:A116</xm:sqref>
        </x14:dataValidation>
        <x14:dataValidation type="list" allowBlank="1" showErrorMessage="1">
          <x14:formula1>
            <xm:f>'OSA Set Data 2025 (Locked)'!$C$3:$C$25</xm:f>
          </x14:formula1>
          <xm:sqref>B16:B116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W1006"/>
  <sheetViews>
    <sheetView workbookViewId="0">
      <selection activeCell="B16" sqref="B16"/>
    </sheetView>
  </sheetViews>
  <sheetFormatPr defaultColWidth="14.44140625" defaultRowHeight="15" customHeight="1"/>
  <cols>
    <col min="1" max="1" width="23.109375" customWidth="1"/>
    <col min="2" max="2" width="23.6640625" customWidth="1"/>
    <col min="3" max="4" width="20.33203125" customWidth="1"/>
    <col min="5" max="5" width="19.33203125" customWidth="1"/>
    <col min="6" max="6" width="16.44140625" customWidth="1"/>
    <col min="7" max="8" width="21.88671875" customWidth="1"/>
    <col min="9" max="9" width="25.5546875" customWidth="1"/>
    <col min="10" max="10" width="22.5546875" customWidth="1"/>
    <col min="11" max="11" width="4.6640625" customWidth="1"/>
    <col min="12" max="12" width="41.88671875" customWidth="1"/>
    <col min="13" max="13" width="36.5546875" customWidth="1"/>
    <col min="14" max="14" width="30.5546875" customWidth="1"/>
    <col min="15" max="22" width="8.6640625" customWidth="1"/>
  </cols>
  <sheetData>
    <row r="1" spans="1:23" ht="18" customHeight="1">
      <c r="A1" s="13" t="s">
        <v>0</v>
      </c>
      <c r="B1" s="152"/>
      <c r="C1" s="153"/>
      <c r="D1" s="154"/>
    </row>
    <row r="2" spans="1:23" ht="14.25" customHeight="1">
      <c r="A2" s="13" t="s">
        <v>1</v>
      </c>
      <c r="B2" s="152"/>
      <c r="C2" s="153"/>
      <c r="D2" s="154"/>
    </row>
    <row r="3" spans="1:23" ht="14.25" customHeight="1">
      <c r="A3" s="13" t="s">
        <v>3</v>
      </c>
      <c r="B3" s="152"/>
      <c r="C3" s="153"/>
      <c r="D3" s="154"/>
    </row>
    <row r="4" spans="1:23" ht="14.25" customHeight="1">
      <c r="A4" s="13" t="s">
        <v>4</v>
      </c>
      <c r="B4" s="152"/>
      <c r="C4" s="153"/>
      <c r="D4" s="154"/>
    </row>
    <row r="5" spans="1:23" ht="14.25" customHeight="1">
      <c r="A5" s="2" t="s">
        <v>5</v>
      </c>
      <c r="B5" s="175"/>
      <c r="C5" s="153"/>
      <c r="D5" s="154"/>
    </row>
    <row r="6" spans="1:23" ht="14.25" customHeight="1"/>
    <row r="7" spans="1:23" ht="67.5" customHeight="1">
      <c r="A7" s="176" t="s">
        <v>49</v>
      </c>
      <c r="B7" s="153"/>
      <c r="C7" s="153"/>
      <c r="D7" s="153"/>
      <c r="E7" s="153"/>
      <c r="F7" s="153"/>
      <c r="G7" s="153"/>
      <c r="H7" s="153"/>
      <c r="I7" s="153"/>
      <c r="J7" s="154"/>
      <c r="O7" s="14"/>
    </row>
    <row r="8" spans="1:23" ht="9" customHeight="1">
      <c r="A8" s="31"/>
      <c r="B8" s="30"/>
      <c r="C8" s="30"/>
      <c r="D8" s="30"/>
      <c r="E8" s="30"/>
      <c r="F8" s="30"/>
      <c r="G8" s="30"/>
      <c r="H8" s="30"/>
      <c r="I8" s="30"/>
      <c r="J8" s="30"/>
      <c r="K8" s="1"/>
      <c r="L8" s="16"/>
      <c r="M8" s="1"/>
      <c r="N8" s="1"/>
      <c r="O8" s="14"/>
      <c r="P8" s="1"/>
      <c r="Q8" s="1"/>
      <c r="R8" s="1"/>
      <c r="S8" s="1"/>
      <c r="T8" s="1"/>
      <c r="U8" s="1"/>
      <c r="V8" s="1"/>
      <c r="W8" s="1"/>
    </row>
    <row r="9" spans="1:23" ht="34.5" customHeight="1">
      <c r="A9" s="172" t="s">
        <v>36</v>
      </c>
      <c r="B9" s="153"/>
      <c r="C9" s="154"/>
      <c r="D9" s="177" t="s">
        <v>37</v>
      </c>
      <c r="E9" s="153"/>
      <c r="F9" s="153"/>
      <c r="G9" s="153"/>
      <c r="H9" s="154"/>
      <c r="I9" s="177" t="s">
        <v>38</v>
      </c>
      <c r="J9" s="154"/>
      <c r="K9" s="1"/>
      <c r="L9" s="16"/>
      <c r="M9" s="1"/>
      <c r="N9" s="1"/>
      <c r="O9" s="14"/>
      <c r="P9" s="1"/>
      <c r="Q9" s="1"/>
      <c r="R9" s="1"/>
      <c r="S9" s="1"/>
      <c r="T9" s="1"/>
      <c r="U9" s="1"/>
      <c r="V9" s="1"/>
      <c r="W9" s="1"/>
    </row>
    <row r="10" spans="1:23" ht="34.5" customHeight="1">
      <c r="A10" s="170" t="s">
        <v>1</v>
      </c>
      <c r="B10" s="153"/>
      <c r="C10" s="154"/>
      <c r="D10" s="173"/>
      <c r="E10" s="153"/>
      <c r="F10" s="153"/>
      <c r="G10" s="153"/>
      <c r="H10" s="154"/>
      <c r="I10" s="178"/>
      <c r="J10" s="154"/>
      <c r="K10" s="1"/>
      <c r="L10" s="16"/>
      <c r="M10" s="1"/>
      <c r="N10" s="1"/>
      <c r="O10" s="14"/>
      <c r="P10" s="1"/>
      <c r="Q10" s="1"/>
      <c r="R10" s="1"/>
      <c r="S10" s="1"/>
      <c r="T10" s="1"/>
      <c r="U10" s="1"/>
      <c r="V10" s="1"/>
      <c r="W10" s="1"/>
    </row>
    <row r="11" spans="1:23" ht="34.5" customHeight="1">
      <c r="A11" s="170" t="s">
        <v>39</v>
      </c>
      <c r="B11" s="153"/>
      <c r="C11" s="154"/>
      <c r="D11" s="173"/>
      <c r="E11" s="153"/>
      <c r="F11" s="153"/>
      <c r="G11" s="153"/>
      <c r="H11" s="154"/>
      <c r="I11" s="173"/>
      <c r="J11" s="154"/>
      <c r="K11" s="1"/>
      <c r="L11" s="16"/>
      <c r="M11" s="1"/>
      <c r="N11" s="1"/>
      <c r="O11" s="14"/>
      <c r="P11" s="1"/>
      <c r="Q11" s="1"/>
      <c r="R11" s="1"/>
      <c r="S11" s="1"/>
      <c r="T11" s="1"/>
      <c r="U11" s="1"/>
      <c r="V11" s="1"/>
      <c r="W11" s="1"/>
    </row>
    <row r="12" spans="1:23" ht="9" customHeight="1">
      <c r="A12" s="31"/>
      <c r="B12" s="30"/>
      <c r="C12" s="30"/>
      <c r="D12" s="30"/>
      <c r="E12" s="30"/>
      <c r="F12" s="30"/>
      <c r="G12" s="30"/>
      <c r="H12" s="30"/>
      <c r="I12" s="30"/>
      <c r="J12" s="30"/>
      <c r="K12" s="1"/>
      <c r="L12" s="16"/>
      <c r="M12" s="1"/>
      <c r="N12" s="1"/>
      <c r="O12" s="14"/>
      <c r="P12" s="1"/>
      <c r="Q12" s="1"/>
      <c r="R12" s="1"/>
      <c r="S12" s="1"/>
      <c r="T12" s="1"/>
      <c r="U12" s="1"/>
      <c r="V12" s="1"/>
      <c r="W12" s="1"/>
    </row>
    <row r="13" spans="1:23" ht="75.75" customHeight="1">
      <c r="A13" s="174" t="s">
        <v>50</v>
      </c>
      <c r="B13" s="153"/>
      <c r="C13" s="153"/>
      <c r="D13" s="153"/>
      <c r="E13" s="153"/>
      <c r="F13" s="153"/>
      <c r="G13" s="153"/>
      <c r="H13" s="153"/>
      <c r="I13" s="153"/>
      <c r="J13" s="154"/>
      <c r="K13" s="1"/>
      <c r="L13" s="16"/>
      <c r="M13" s="1"/>
      <c r="N13" s="1"/>
      <c r="O13" s="14"/>
      <c r="P13" s="1"/>
      <c r="Q13" s="1"/>
      <c r="R13" s="1"/>
      <c r="S13" s="1"/>
      <c r="T13" s="1"/>
      <c r="U13" s="1"/>
      <c r="V13" s="1"/>
      <c r="W13" s="1"/>
    </row>
    <row r="14" spans="1:23" ht="9.75" customHeight="1">
      <c r="I14" s="30"/>
      <c r="J14" s="30"/>
    </row>
    <row r="15" spans="1:23" ht="57.6">
      <c r="A15" s="19" t="s">
        <v>41</v>
      </c>
      <c r="B15" s="19" t="s">
        <v>42</v>
      </c>
      <c r="C15" s="19" t="s">
        <v>43</v>
      </c>
      <c r="D15" s="19" t="s">
        <v>51</v>
      </c>
      <c r="E15" s="19" t="s">
        <v>44</v>
      </c>
      <c r="F15" s="19" t="s">
        <v>45</v>
      </c>
      <c r="G15" s="19" t="s">
        <v>52</v>
      </c>
      <c r="H15" s="21" t="s">
        <v>47</v>
      </c>
      <c r="I15" s="32" t="s">
        <v>48</v>
      </c>
      <c r="J15" s="19" t="s">
        <v>53</v>
      </c>
      <c r="K15" s="22"/>
      <c r="O15" s="22"/>
    </row>
    <row r="16" spans="1:23" ht="14.25" customHeight="1">
      <c r="A16" s="23"/>
      <c r="B16" s="23"/>
      <c r="C16" s="23"/>
      <c r="D16" s="23"/>
      <c r="E16" s="23"/>
      <c r="F16" s="23"/>
      <c r="G16" s="23"/>
      <c r="H16" s="33" t="str">
        <f>IFERROR(VLOOKUP(B16,'OSA Set Data 2025 (Locked)'!$C$3:$D$25,2,FALSE),"-")</f>
        <v>-</v>
      </c>
      <c r="I16" s="34" t="str">
        <f t="shared" ref="I16:I116" si="0">IF(G16=0,"-",IF(G16&lt;H16,"Yes","No, waiver may be needed"))</f>
        <v>-</v>
      </c>
      <c r="J16" s="35"/>
    </row>
    <row r="17" spans="1:12" ht="14.25" customHeight="1">
      <c r="A17" s="26"/>
      <c r="B17" s="23"/>
      <c r="C17" s="26"/>
      <c r="D17" s="23"/>
      <c r="E17" s="23"/>
      <c r="F17" s="23"/>
      <c r="G17" s="23"/>
      <c r="H17" s="33" t="str">
        <f>IFERROR(VLOOKUP(B17,'OSA Set Data 2025 (Locked)'!$C$3:$D$25,2,FALSE),"-")</f>
        <v>-</v>
      </c>
      <c r="I17" s="34" t="str">
        <f t="shared" si="0"/>
        <v>-</v>
      </c>
      <c r="J17" s="36"/>
    </row>
    <row r="18" spans="1:12" ht="14.25" customHeight="1">
      <c r="A18" s="26"/>
      <c r="B18" s="23"/>
      <c r="C18" s="26"/>
      <c r="D18" s="23"/>
      <c r="E18" s="23"/>
      <c r="F18" s="23"/>
      <c r="G18" s="23"/>
      <c r="H18" s="33" t="str">
        <f>IFERROR(VLOOKUP(B18,'OSA Set Data 2025 (Locked)'!$C$3:$D$25,2,FALSE),"-")</f>
        <v>-</v>
      </c>
      <c r="I18" s="34" t="str">
        <f t="shared" si="0"/>
        <v>-</v>
      </c>
      <c r="J18" s="36"/>
      <c r="L18" s="1"/>
    </row>
    <row r="19" spans="1:12" ht="14.25" customHeight="1">
      <c r="A19" s="26"/>
      <c r="B19" s="23"/>
      <c r="C19" s="26"/>
      <c r="D19" s="23"/>
      <c r="E19" s="23"/>
      <c r="F19" s="23"/>
      <c r="G19" s="23"/>
      <c r="H19" s="33" t="str">
        <f>IFERROR(VLOOKUP(B19,'OSA Set Data 2025 (Locked)'!$C$3:$D$25,2,FALSE),"-")</f>
        <v>-</v>
      </c>
      <c r="I19" s="34" t="str">
        <f t="shared" si="0"/>
        <v>-</v>
      </c>
      <c r="J19" s="36"/>
      <c r="L19" s="1"/>
    </row>
    <row r="20" spans="1:12" ht="14.25" customHeight="1">
      <c r="A20" s="26"/>
      <c r="B20" s="23"/>
      <c r="C20" s="26"/>
      <c r="D20" s="23"/>
      <c r="E20" s="23"/>
      <c r="F20" s="23"/>
      <c r="G20" s="23"/>
      <c r="H20" s="33" t="str">
        <f>IFERROR(VLOOKUP(B20,'OSA Set Data 2025 (Locked)'!$C$3:$D$25,2,FALSE),"-")</f>
        <v>-</v>
      </c>
      <c r="I20" s="34" t="str">
        <f t="shared" si="0"/>
        <v>-</v>
      </c>
      <c r="J20" s="36"/>
      <c r="L20" s="1"/>
    </row>
    <row r="21" spans="1:12" ht="14.25" customHeight="1">
      <c r="A21" s="26"/>
      <c r="B21" s="23"/>
      <c r="C21" s="26"/>
      <c r="D21" s="23"/>
      <c r="E21" s="23"/>
      <c r="F21" s="23"/>
      <c r="G21" s="23"/>
      <c r="H21" s="33" t="str">
        <f>IFERROR(VLOOKUP(B21,'OSA Set Data 2025 (Locked)'!$C$3:$D$25,2,FALSE),"-")</f>
        <v>-</v>
      </c>
      <c r="I21" s="34" t="str">
        <f t="shared" si="0"/>
        <v>-</v>
      </c>
      <c r="J21" s="36"/>
      <c r="L21" s="1"/>
    </row>
    <row r="22" spans="1:12" ht="14.25" customHeight="1">
      <c r="A22" s="26"/>
      <c r="B22" s="23"/>
      <c r="C22" s="26"/>
      <c r="D22" s="23"/>
      <c r="E22" s="23"/>
      <c r="F22" s="23"/>
      <c r="G22" s="23"/>
      <c r="H22" s="33" t="str">
        <f>IFERROR(VLOOKUP(B22,'OSA Set Data 2025 (Locked)'!$C$3:$D$25,2,FALSE),"-")</f>
        <v>-</v>
      </c>
      <c r="I22" s="34" t="str">
        <f t="shared" si="0"/>
        <v>-</v>
      </c>
      <c r="J22" s="36"/>
      <c r="L22" s="1"/>
    </row>
    <row r="23" spans="1:12" ht="14.25" customHeight="1">
      <c r="A23" s="26"/>
      <c r="B23" s="23"/>
      <c r="C23" s="26"/>
      <c r="D23" s="23"/>
      <c r="E23" s="23"/>
      <c r="F23" s="23"/>
      <c r="G23" s="23"/>
      <c r="H23" s="33" t="str">
        <f>IFERROR(VLOOKUP(B23,'OSA Set Data 2025 (Locked)'!$C$3:$D$25,2,FALSE),"-")</f>
        <v>-</v>
      </c>
      <c r="I23" s="34" t="str">
        <f t="shared" si="0"/>
        <v>-</v>
      </c>
      <c r="J23" s="36"/>
      <c r="L23" s="1"/>
    </row>
    <row r="24" spans="1:12" ht="14.25" customHeight="1">
      <c r="A24" s="26"/>
      <c r="B24" s="23"/>
      <c r="C24" s="26"/>
      <c r="D24" s="23"/>
      <c r="E24" s="23"/>
      <c r="F24" s="23"/>
      <c r="G24" s="23"/>
      <c r="H24" s="33" t="str">
        <f>IFERROR(VLOOKUP(B24,'OSA Set Data 2025 (Locked)'!$C$3:$D$25,2,FALSE),"-")</f>
        <v>-</v>
      </c>
      <c r="I24" s="34" t="str">
        <f t="shared" si="0"/>
        <v>-</v>
      </c>
      <c r="J24" s="36"/>
      <c r="L24" s="1"/>
    </row>
    <row r="25" spans="1:12" ht="14.25" customHeight="1">
      <c r="A25" s="26"/>
      <c r="B25" s="23"/>
      <c r="C25" s="26"/>
      <c r="D25" s="23"/>
      <c r="E25" s="23"/>
      <c r="F25" s="23"/>
      <c r="G25" s="23"/>
      <c r="H25" s="33" t="str">
        <f>IFERROR(VLOOKUP(B25,'OSA Set Data 2025 (Locked)'!$C$3:$D$25,2,FALSE),"-")</f>
        <v>-</v>
      </c>
      <c r="I25" s="34" t="str">
        <f t="shared" si="0"/>
        <v>-</v>
      </c>
      <c r="J25" s="36"/>
      <c r="L25" s="1"/>
    </row>
    <row r="26" spans="1:12" ht="14.25" customHeight="1">
      <c r="A26" s="26"/>
      <c r="B26" s="23"/>
      <c r="C26" s="26"/>
      <c r="D26" s="23"/>
      <c r="E26" s="23"/>
      <c r="F26" s="23"/>
      <c r="G26" s="23"/>
      <c r="H26" s="33" t="str">
        <f>IFERROR(VLOOKUP(B26,'OSA Set Data 2025 (Locked)'!$C$3:$D$25,2,FALSE),"-")</f>
        <v>-</v>
      </c>
      <c r="I26" s="34" t="str">
        <f t="shared" si="0"/>
        <v>-</v>
      </c>
      <c r="J26" s="36"/>
      <c r="L26" s="1"/>
    </row>
    <row r="27" spans="1:12" ht="14.25" customHeight="1">
      <c r="A27" s="26"/>
      <c r="B27" s="23"/>
      <c r="C27" s="26"/>
      <c r="D27" s="23"/>
      <c r="E27" s="23"/>
      <c r="F27" s="23"/>
      <c r="G27" s="23"/>
      <c r="H27" s="33" t="str">
        <f>IFERROR(VLOOKUP(B27,'OSA Set Data 2025 (Locked)'!$C$3:$D$25,2,FALSE),"-")</f>
        <v>-</v>
      </c>
      <c r="I27" s="34" t="str">
        <f t="shared" si="0"/>
        <v>-</v>
      </c>
      <c r="J27" s="36"/>
      <c r="L27" s="1"/>
    </row>
    <row r="28" spans="1:12" ht="14.25" customHeight="1">
      <c r="A28" s="26"/>
      <c r="B28" s="23"/>
      <c r="C28" s="26"/>
      <c r="D28" s="23"/>
      <c r="E28" s="23"/>
      <c r="F28" s="23"/>
      <c r="G28" s="23"/>
      <c r="H28" s="33" t="str">
        <f>IFERROR(VLOOKUP(B28,'OSA Set Data 2025 (Locked)'!$C$3:$D$25,2,FALSE),"-")</f>
        <v>-</v>
      </c>
      <c r="I28" s="34" t="str">
        <f t="shared" si="0"/>
        <v>-</v>
      </c>
      <c r="J28" s="36"/>
      <c r="L28" s="1"/>
    </row>
    <row r="29" spans="1:12" ht="14.25" customHeight="1">
      <c r="A29" s="26"/>
      <c r="B29" s="23"/>
      <c r="C29" s="26"/>
      <c r="D29" s="23"/>
      <c r="E29" s="23"/>
      <c r="F29" s="23"/>
      <c r="G29" s="23"/>
      <c r="H29" s="33" t="str">
        <f>IFERROR(VLOOKUP(B29,'OSA Set Data 2025 (Locked)'!$C$3:$D$25,2,FALSE),"-")</f>
        <v>-</v>
      </c>
      <c r="I29" s="34" t="str">
        <f t="shared" si="0"/>
        <v>-</v>
      </c>
      <c r="J29" s="36"/>
      <c r="L29" s="1"/>
    </row>
    <row r="30" spans="1:12" ht="14.25" customHeight="1">
      <c r="A30" s="26"/>
      <c r="B30" s="23"/>
      <c r="C30" s="26"/>
      <c r="D30" s="23"/>
      <c r="E30" s="23"/>
      <c r="F30" s="23"/>
      <c r="G30" s="23"/>
      <c r="H30" s="33" t="str">
        <f>IFERROR(VLOOKUP(B30,'OSA Set Data 2025 (Locked)'!$C$3:$D$25,2,FALSE),"-")</f>
        <v>-</v>
      </c>
      <c r="I30" s="34" t="str">
        <f t="shared" si="0"/>
        <v>-</v>
      </c>
      <c r="J30" s="36"/>
      <c r="L30" s="1"/>
    </row>
    <row r="31" spans="1:12" ht="14.25" customHeight="1">
      <c r="A31" s="26"/>
      <c r="B31" s="23"/>
      <c r="C31" s="26"/>
      <c r="D31" s="23"/>
      <c r="E31" s="23"/>
      <c r="F31" s="23"/>
      <c r="G31" s="23"/>
      <c r="H31" s="33" t="str">
        <f>IFERROR(VLOOKUP(B31,'OSA Set Data 2025 (Locked)'!$C$3:$D$25,2,FALSE),"-")</f>
        <v>-</v>
      </c>
      <c r="I31" s="34" t="str">
        <f t="shared" si="0"/>
        <v>-</v>
      </c>
      <c r="J31" s="36"/>
      <c r="L31" s="1"/>
    </row>
    <row r="32" spans="1:12" ht="14.25" customHeight="1">
      <c r="A32" s="26"/>
      <c r="B32" s="23"/>
      <c r="C32" s="26"/>
      <c r="D32" s="23"/>
      <c r="E32" s="23"/>
      <c r="F32" s="23"/>
      <c r="G32" s="23"/>
      <c r="H32" s="33" t="str">
        <f>IFERROR(VLOOKUP(B32,'OSA Set Data 2025 (Locked)'!$C$3:$D$25,2,FALSE),"-")</f>
        <v>-</v>
      </c>
      <c r="I32" s="34" t="str">
        <f t="shared" si="0"/>
        <v>-</v>
      </c>
      <c r="J32" s="36"/>
      <c r="L32" s="1"/>
    </row>
    <row r="33" spans="1:12" ht="14.25" customHeight="1">
      <c r="A33" s="26"/>
      <c r="B33" s="23"/>
      <c r="C33" s="26"/>
      <c r="D33" s="23"/>
      <c r="E33" s="23"/>
      <c r="F33" s="23"/>
      <c r="G33" s="23"/>
      <c r="H33" s="33" t="str">
        <f>IFERROR(VLOOKUP(B33,'OSA Set Data 2025 (Locked)'!$C$3:$D$25,2,FALSE),"-")</f>
        <v>-</v>
      </c>
      <c r="I33" s="34" t="str">
        <f t="shared" si="0"/>
        <v>-</v>
      </c>
      <c r="J33" s="36"/>
      <c r="L33" s="1"/>
    </row>
    <row r="34" spans="1:12" ht="14.25" customHeight="1">
      <c r="A34" s="26"/>
      <c r="B34" s="23"/>
      <c r="C34" s="26"/>
      <c r="D34" s="23"/>
      <c r="E34" s="23"/>
      <c r="F34" s="23"/>
      <c r="G34" s="23"/>
      <c r="H34" s="33" t="str">
        <f>IFERROR(VLOOKUP(B34,'OSA Set Data 2025 (Locked)'!$C$3:$D$25,2,FALSE),"-")</f>
        <v>-</v>
      </c>
      <c r="I34" s="34" t="str">
        <f t="shared" si="0"/>
        <v>-</v>
      </c>
      <c r="J34" s="36"/>
      <c r="L34" s="1"/>
    </row>
    <row r="35" spans="1:12" ht="14.25" customHeight="1">
      <c r="A35" s="26"/>
      <c r="B35" s="23"/>
      <c r="C35" s="26"/>
      <c r="D35" s="23"/>
      <c r="E35" s="23"/>
      <c r="F35" s="23"/>
      <c r="G35" s="23"/>
      <c r="H35" s="33" t="str">
        <f>IFERROR(VLOOKUP(B35,'OSA Set Data 2025 (Locked)'!$C$3:$D$25,2,FALSE),"-")</f>
        <v>-</v>
      </c>
      <c r="I35" s="34" t="str">
        <f t="shared" si="0"/>
        <v>-</v>
      </c>
      <c r="J35" s="36"/>
      <c r="L35" s="1"/>
    </row>
    <row r="36" spans="1:12" ht="14.25" customHeight="1">
      <c r="A36" s="26"/>
      <c r="B36" s="23"/>
      <c r="C36" s="26"/>
      <c r="D36" s="23"/>
      <c r="E36" s="23"/>
      <c r="F36" s="23"/>
      <c r="G36" s="23"/>
      <c r="H36" s="33" t="str">
        <f>IFERROR(VLOOKUP(B36,'OSA Set Data 2025 (Locked)'!$C$3:$D$25,2,FALSE),"-")</f>
        <v>-</v>
      </c>
      <c r="I36" s="34" t="str">
        <f t="shared" si="0"/>
        <v>-</v>
      </c>
      <c r="J36" s="36"/>
      <c r="L36" s="1"/>
    </row>
    <row r="37" spans="1:12" ht="14.25" customHeight="1">
      <c r="A37" s="26"/>
      <c r="B37" s="23"/>
      <c r="C37" s="26"/>
      <c r="D37" s="23"/>
      <c r="E37" s="23"/>
      <c r="F37" s="23"/>
      <c r="G37" s="23"/>
      <c r="H37" s="33" t="str">
        <f>IFERROR(VLOOKUP(B37,'OSA Set Data 2025 (Locked)'!$C$3:$D$25,2,FALSE),"-")</f>
        <v>-</v>
      </c>
      <c r="I37" s="34" t="str">
        <f t="shared" si="0"/>
        <v>-</v>
      </c>
      <c r="J37" s="36"/>
      <c r="L37" s="1"/>
    </row>
    <row r="38" spans="1:12" ht="14.25" customHeight="1">
      <c r="A38" s="26"/>
      <c r="B38" s="23"/>
      <c r="C38" s="26"/>
      <c r="D38" s="23"/>
      <c r="E38" s="23"/>
      <c r="F38" s="23"/>
      <c r="G38" s="23"/>
      <c r="H38" s="33" t="str">
        <f>IFERROR(VLOOKUP(B38,'OSA Set Data 2025 (Locked)'!$C$3:$D$25,2,FALSE),"-")</f>
        <v>-</v>
      </c>
      <c r="I38" s="34" t="str">
        <f t="shared" si="0"/>
        <v>-</v>
      </c>
      <c r="J38" s="36"/>
      <c r="L38" s="1"/>
    </row>
    <row r="39" spans="1:12" ht="14.25" customHeight="1">
      <c r="A39" s="26"/>
      <c r="B39" s="23"/>
      <c r="C39" s="26"/>
      <c r="D39" s="23"/>
      <c r="E39" s="23"/>
      <c r="F39" s="23"/>
      <c r="G39" s="23"/>
      <c r="H39" s="33" t="str">
        <f>IFERROR(VLOOKUP(B39,'OSA Set Data 2025 (Locked)'!$C$3:$D$25,2,FALSE),"-")</f>
        <v>-</v>
      </c>
      <c r="I39" s="34" t="str">
        <f t="shared" si="0"/>
        <v>-</v>
      </c>
      <c r="J39" s="36"/>
      <c r="L39" s="1"/>
    </row>
    <row r="40" spans="1:12" ht="14.4">
      <c r="A40" s="26"/>
      <c r="B40" s="23"/>
      <c r="C40" s="26"/>
      <c r="D40" s="23"/>
      <c r="E40" s="23"/>
      <c r="F40" s="23"/>
      <c r="G40" s="23"/>
      <c r="H40" s="33" t="str">
        <f>IFERROR(VLOOKUP(B40,'OSA Set Data 2025 (Locked)'!$C$3:$D$25,2,FALSE),"-")</f>
        <v>-</v>
      </c>
      <c r="I40" s="34" t="str">
        <f t="shared" si="0"/>
        <v>-</v>
      </c>
      <c r="J40" s="36"/>
      <c r="L40" s="1"/>
    </row>
    <row r="41" spans="1:12" ht="14.25" customHeight="1">
      <c r="A41" s="26"/>
      <c r="B41" s="23"/>
      <c r="C41" s="26"/>
      <c r="D41" s="23"/>
      <c r="E41" s="23"/>
      <c r="F41" s="23"/>
      <c r="G41" s="23"/>
      <c r="H41" s="33" t="str">
        <f>IFERROR(VLOOKUP(B41,'OSA Set Data 2025 (Locked)'!$C$3:$D$25,2,FALSE),"-")</f>
        <v>-</v>
      </c>
      <c r="I41" s="34" t="str">
        <f t="shared" si="0"/>
        <v>-</v>
      </c>
      <c r="J41" s="36"/>
      <c r="L41" s="1"/>
    </row>
    <row r="42" spans="1:12" ht="14.25" customHeight="1">
      <c r="A42" s="26"/>
      <c r="B42" s="23"/>
      <c r="C42" s="26"/>
      <c r="D42" s="23"/>
      <c r="E42" s="23"/>
      <c r="F42" s="23"/>
      <c r="G42" s="23"/>
      <c r="H42" s="33" t="str">
        <f>IFERROR(VLOOKUP(B42,'OSA Set Data 2025 (Locked)'!$C$3:$D$25,2,FALSE),"-")</f>
        <v>-</v>
      </c>
      <c r="I42" s="34" t="str">
        <f t="shared" si="0"/>
        <v>-</v>
      </c>
      <c r="J42" s="36"/>
      <c r="L42" s="1"/>
    </row>
    <row r="43" spans="1:12" ht="14.25" customHeight="1">
      <c r="A43" s="26"/>
      <c r="B43" s="23"/>
      <c r="C43" s="26"/>
      <c r="D43" s="23"/>
      <c r="E43" s="23"/>
      <c r="F43" s="23"/>
      <c r="G43" s="23"/>
      <c r="H43" s="33" t="str">
        <f>IFERROR(VLOOKUP(B43,'OSA Set Data 2025 (Locked)'!$C$3:$D$25,2,FALSE),"-")</f>
        <v>-</v>
      </c>
      <c r="I43" s="34" t="str">
        <f t="shared" si="0"/>
        <v>-</v>
      </c>
      <c r="J43" s="36"/>
      <c r="L43" s="1"/>
    </row>
    <row r="44" spans="1:12" ht="14.25" customHeight="1">
      <c r="A44" s="26"/>
      <c r="B44" s="23"/>
      <c r="C44" s="26"/>
      <c r="D44" s="23"/>
      <c r="E44" s="23"/>
      <c r="F44" s="23"/>
      <c r="G44" s="23"/>
      <c r="H44" s="33" t="str">
        <f>IFERROR(VLOOKUP(B44,'OSA Set Data 2025 (Locked)'!$C$3:$D$25,2,FALSE),"-")</f>
        <v>-</v>
      </c>
      <c r="I44" s="34" t="str">
        <f t="shared" si="0"/>
        <v>-</v>
      </c>
      <c r="J44" s="36"/>
      <c r="L44" s="1"/>
    </row>
    <row r="45" spans="1:12" ht="14.25" customHeight="1">
      <c r="A45" s="26"/>
      <c r="B45" s="23"/>
      <c r="C45" s="26"/>
      <c r="D45" s="23"/>
      <c r="E45" s="23"/>
      <c r="F45" s="23"/>
      <c r="G45" s="23"/>
      <c r="H45" s="33" t="str">
        <f>IFERROR(VLOOKUP(B45,'OSA Set Data 2025 (Locked)'!$C$3:$D$25,2,FALSE),"-")</f>
        <v>-</v>
      </c>
      <c r="I45" s="34" t="str">
        <f t="shared" si="0"/>
        <v>-</v>
      </c>
      <c r="J45" s="36"/>
      <c r="L45" s="1"/>
    </row>
    <row r="46" spans="1:12" ht="14.25" customHeight="1">
      <c r="A46" s="26"/>
      <c r="B46" s="23"/>
      <c r="C46" s="26"/>
      <c r="D46" s="23"/>
      <c r="E46" s="23"/>
      <c r="F46" s="23"/>
      <c r="G46" s="23"/>
      <c r="H46" s="33" t="str">
        <f>IFERROR(VLOOKUP(B46,'OSA Set Data 2025 (Locked)'!$C$3:$D$25,2,FALSE),"-")</f>
        <v>-</v>
      </c>
      <c r="I46" s="34" t="str">
        <f t="shared" si="0"/>
        <v>-</v>
      </c>
      <c r="J46" s="36"/>
      <c r="L46" s="1"/>
    </row>
    <row r="47" spans="1:12" ht="14.25" customHeight="1">
      <c r="A47" s="26"/>
      <c r="B47" s="23"/>
      <c r="C47" s="26"/>
      <c r="D47" s="23"/>
      <c r="E47" s="23"/>
      <c r="F47" s="23"/>
      <c r="G47" s="23"/>
      <c r="H47" s="33" t="str">
        <f>IFERROR(VLOOKUP(B47,'OSA Set Data 2025 (Locked)'!$C$3:$D$25,2,FALSE),"-")</f>
        <v>-</v>
      </c>
      <c r="I47" s="34" t="str">
        <f t="shared" si="0"/>
        <v>-</v>
      </c>
      <c r="J47" s="36"/>
      <c r="L47" s="1"/>
    </row>
    <row r="48" spans="1:12" ht="14.25" customHeight="1">
      <c r="A48" s="26"/>
      <c r="B48" s="23"/>
      <c r="C48" s="26"/>
      <c r="D48" s="23"/>
      <c r="E48" s="23"/>
      <c r="F48" s="23"/>
      <c r="G48" s="23"/>
      <c r="H48" s="33" t="str">
        <f>IFERROR(VLOOKUP(B48,'OSA Set Data 2025 (Locked)'!$C$3:$D$25,2,FALSE),"-")</f>
        <v>-</v>
      </c>
      <c r="I48" s="34" t="str">
        <f t="shared" si="0"/>
        <v>-</v>
      </c>
      <c r="J48" s="36"/>
      <c r="L48" s="1"/>
    </row>
    <row r="49" spans="1:12" ht="14.25" customHeight="1">
      <c r="A49" s="26"/>
      <c r="B49" s="23"/>
      <c r="C49" s="26"/>
      <c r="D49" s="23"/>
      <c r="E49" s="23"/>
      <c r="F49" s="23"/>
      <c r="G49" s="23"/>
      <c r="H49" s="33" t="str">
        <f>IFERROR(VLOOKUP(B49,'OSA Set Data 2025 (Locked)'!$C$3:$D$25,2,FALSE),"-")</f>
        <v>-</v>
      </c>
      <c r="I49" s="34" t="str">
        <f t="shared" si="0"/>
        <v>-</v>
      </c>
      <c r="J49" s="36"/>
      <c r="L49" s="1"/>
    </row>
    <row r="50" spans="1:12" ht="14.25" customHeight="1">
      <c r="A50" s="26"/>
      <c r="B50" s="23"/>
      <c r="C50" s="26"/>
      <c r="D50" s="23"/>
      <c r="E50" s="23"/>
      <c r="F50" s="23"/>
      <c r="G50" s="23"/>
      <c r="H50" s="33" t="str">
        <f>IFERROR(VLOOKUP(B50,'OSA Set Data 2025 (Locked)'!$C$3:$D$25,2,FALSE),"-")</f>
        <v>-</v>
      </c>
      <c r="I50" s="34" t="str">
        <f t="shared" si="0"/>
        <v>-</v>
      </c>
      <c r="J50" s="36"/>
      <c r="L50" s="1"/>
    </row>
    <row r="51" spans="1:12" ht="14.25" customHeight="1">
      <c r="A51" s="26"/>
      <c r="B51" s="23"/>
      <c r="C51" s="26"/>
      <c r="D51" s="23"/>
      <c r="E51" s="23"/>
      <c r="F51" s="23"/>
      <c r="G51" s="23"/>
      <c r="H51" s="33" t="str">
        <f>IFERROR(VLOOKUP(B51,'OSA Set Data 2025 (Locked)'!$C$3:$D$25,2,FALSE),"-")</f>
        <v>-</v>
      </c>
      <c r="I51" s="34" t="str">
        <f t="shared" si="0"/>
        <v>-</v>
      </c>
      <c r="J51" s="36"/>
      <c r="L51" s="1"/>
    </row>
    <row r="52" spans="1:12" ht="14.25" customHeight="1">
      <c r="A52" s="26"/>
      <c r="B52" s="23"/>
      <c r="C52" s="26"/>
      <c r="D52" s="23"/>
      <c r="E52" s="23"/>
      <c r="F52" s="23"/>
      <c r="G52" s="23"/>
      <c r="H52" s="33" t="str">
        <f>IFERROR(VLOOKUP(B52,'OSA Set Data 2025 (Locked)'!$C$3:$D$25,2,FALSE),"-")</f>
        <v>-</v>
      </c>
      <c r="I52" s="34" t="str">
        <f t="shared" si="0"/>
        <v>-</v>
      </c>
      <c r="J52" s="36"/>
      <c r="L52" s="1"/>
    </row>
    <row r="53" spans="1:12" ht="14.25" customHeight="1">
      <c r="A53" s="26"/>
      <c r="B53" s="23"/>
      <c r="C53" s="26"/>
      <c r="D53" s="23"/>
      <c r="E53" s="23"/>
      <c r="F53" s="23"/>
      <c r="G53" s="23"/>
      <c r="H53" s="33" t="str">
        <f>IFERROR(VLOOKUP(B53,'OSA Set Data 2025 (Locked)'!$C$3:$D$25,2,FALSE),"-")</f>
        <v>-</v>
      </c>
      <c r="I53" s="34" t="str">
        <f t="shared" si="0"/>
        <v>-</v>
      </c>
      <c r="J53" s="36"/>
      <c r="L53" s="1"/>
    </row>
    <row r="54" spans="1:12" ht="14.25" customHeight="1">
      <c r="A54" s="26"/>
      <c r="B54" s="23"/>
      <c r="C54" s="26"/>
      <c r="D54" s="23"/>
      <c r="E54" s="23"/>
      <c r="F54" s="23"/>
      <c r="G54" s="23"/>
      <c r="H54" s="33" t="str">
        <f>IFERROR(VLOOKUP(B54,'OSA Set Data 2025 (Locked)'!$C$3:$D$25,2,FALSE),"-")</f>
        <v>-</v>
      </c>
      <c r="I54" s="34" t="str">
        <f t="shared" si="0"/>
        <v>-</v>
      </c>
      <c r="J54" s="36"/>
      <c r="L54" s="1"/>
    </row>
    <row r="55" spans="1:12" ht="14.25" customHeight="1">
      <c r="A55" s="26"/>
      <c r="B55" s="23"/>
      <c r="C55" s="26"/>
      <c r="D55" s="23"/>
      <c r="E55" s="23"/>
      <c r="F55" s="23"/>
      <c r="G55" s="23"/>
      <c r="H55" s="33" t="str">
        <f>IFERROR(VLOOKUP(B55,'OSA Set Data 2025 (Locked)'!$C$3:$D$25,2,FALSE),"-")</f>
        <v>-</v>
      </c>
      <c r="I55" s="34" t="str">
        <f t="shared" si="0"/>
        <v>-</v>
      </c>
      <c r="J55" s="36"/>
      <c r="L55" s="1"/>
    </row>
    <row r="56" spans="1:12" ht="14.25" customHeight="1">
      <c r="A56" s="26"/>
      <c r="B56" s="23"/>
      <c r="C56" s="26"/>
      <c r="D56" s="23"/>
      <c r="E56" s="23"/>
      <c r="F56" s="23"/>
      <c r="G56" s="23"/>
      <c r="H56" s="33" t="str">
        <f>IFERROR(VLOOKUP(B56,'OSA Set Data 2025 (Locked)'!$C$3:$D$25,2,FALSE),"-")</f>
        <v>-</v>
      </c>
      <c r="I56" s="34" t="str">
        <f t="shared" si="0"/>
        <v>-</v>
      </c>
      <c r="J56" s="36"/>
      <c r="L56" s="1"/>
    </row>
    <row r="57" spans="1:12" ht="14.25" customHeight="1">
      <c r="A57" s="26"/>
      <c r="B57" s="23"/>
      <c r="C57" s="26"/>
      <c r="D57" s="23"/>
      <c r="E57" s="23"/>
      <c r="F57" s="23"/>
      <c r="G57" s="23"/>
      <c r="H57" s="33" t="str">
        <f>IFERROR(VLOOKUP(B57,'OSA Set Data 2025 (Locked)'!$C$3:$D$25,2,FALSE),"-")</f>
        <v>-</v>
      </c>
      <c r="I57" s="34" t="str">
        <f t="shared" si="0"/>
        <v>-</v>
      </c>
      <c r="J57" s="36"/>
      <c r="L57" s="1"/>
    </row>
    <row r="58" spans="1:12" ht="14.25" customHeight="1">
      <c r="A58" s="26"/>
      <c r="B58" s="23"/>
      <c r="C58" s="26"/>
      <c r="D58" s="23"/>
      <c r="E58" s="23"/>
      <c r="F58" s="23"/>
      <c r="G58" s="23"/>
      <c r="H58" s="33" t="str">
        <f>IFERROR(VLOOKUP(B58,'OSA Set Data 2025 (Locked)'!$C$3:$D$25,2,FALSE),"-")</f>
        <v>-</v>
      </c>
      <c r="I58" s="34" t="str">
        <f t="shared" si="0"/>
        <v>-</v>
      </c>
      <c r="J58" s="36"/>
      <c r="L58" s="1"/>
    </row>
    <row r="59" spans="1:12" ht="14.25" customHeight="1">
      <c r="A59" s="26"/>
      <c r="B59" s="23"/>
      <c r="C59" s="26"/>
      <c r="D59" s="23"/>
      <c r="E59" s="23"/>
      <c r="F59" s="23"/>
      <c r="G59" s="23"/>
      <c r="H59" s="33" t="str">
        <f>IFERROR(VLOOKUP(B59,'OSA Set Data 2025 (Locked)'!$C$3:$D$25,2,FALSE),"-")</f>
        <v>-</v>
      </c>
      <c r="I59" s="34" t="str">
        <f t="shared" si="0"/>
        <v>-</v>
      </c>
      <c r="J59" s="36"/>
      <c r="L59" s="1"/>
    </row>
    <row r="60" spans="1:12" ht="14.25" customHeight="1">
      <c r="A60" s="26"/>
      <c r="B60" s="23"/>
      <c r="C60" s="26"/>
      <c r="D60" s="23"/>
      <c r="E60" s="23"/>
      <c r="F60" s="23"/>
      <c r="G60" s="23"/>
      <c r="H60" s="33" t="str">
        <f>IFERROR(VLOOKUP(B60,'OSA Set Data 2025 (Locked)'!$C$3:$D$25,2,FALSE),"-")</f>
        <v>-</v>
      </c>
      <c r="I60" s="34" t="str">
        <f t="shared" si="0"/>
        <v>-</v>
      </c>
      <c r="J60" s="36"/>
      <c r="L60" s="1"/>
    </row>
    <row r="61" spans="1:12" ht="14.25" customHeight="1">
      <c r="A61" s="26"/>
      <c r="B61" s="23"/>
      <c r="C61" s="26"/>
      <c r="D61" s="23"/>
      <c r="E61" s="23"/>
      <c r="F61" s="23"/>
      <c r="G61" s="23"/>
      <c r="H61" s="33" t="str">
        <f>IFERROR(VLOOKUP(B61,'OSA Set Data 2025 (Locked)'!$C$3:$D$25,2,FALSE),"-")</f>
        <v>-</v>
      </c>
      <c r="I61" s="34" t="str">
        <f t="shared" si="0"/>
        <v>-</v>
      </c>
      <c r="J61" s="36"/>
      <c r="L61" s="1"/>
    </row>
    <row r="62" spans="1:12" ht="14.25" customHeight="1">
      <c r="A62" s="26"/>
      <c r="B62" s="23"/>
      <c r="C62" s="26"/>
      <c r="D62" s="23"/>
      <c r="E62" s="23"/>
      <c r="F62" s="23"/>
      <c r="G62" s="23"/>
      <c r="H62" s="33" t="str">
        <f>IFERROR(VLOOKUP(B62,'OSA Set Data 2025 (Locked)'!$C$3:$D$25,2,FALSE),"-")</f>
        <v>-</v>
      </c>
      <c r="I62" s="34" t="str">
        <f t="shared" si="0"/>
        <v>-</v>
      </c>
      <c r="J62" s="36"/>
      <c r="L62" s="1"/>
    </row>
    <row r="63" spans="1:12" ht="14.25" customHeight="1">
      <c r="A63" s="26"/>
      <c r="B63" s="23"/>
      <c r="C63" s="26"/>
      <c r="D63" s="23"/>
      <c r="E63" s="23"/>
      <c r="F63" s="23"/>
      <c r="G63" s="23"/>
      <c r="H63" s="33" t="str">
        <f>IFERROR(VLOOKUP(B63,'OSA Set Data 2025 (Locked)'!$C$3:$D$25,2,FALSE),"-")</f>
        <v>-</v>
      </c>
      <c r="I63" s="34" t="str">
        <f t="shared" si="0"/>
        <v>-</v>
      </c>
      <c r="J63" s="36"/>
      <c r="L63" s="1"/>
    </row>
    <row r="64" spans="1:12" ht="14.25" customHeight="1">
      <c r="A64" s="26"/>
      <c r="B64" s="23"/>
      <c r="C64" s="26"/>
      <c r="D64" s="23"/>
      <c r="E64" s="23"/>
      <c r="F64" s="23"/>
      <c r="G64" s="23"/>
      <c r="H64" s="33" t="str">
        <f>IFERROR(VLOOKUP(B64,'OSA Set Data 2025 (Locked)'!$C$3:$D$25,2,FALSE),"-")</f>
        <v>-</v>
      </c>
      <c r="I64" s="34" t="str">
        <f t="shared" si="0"/>
        <v>-</v>
      </c>
      <c r="J64" s="36"/>
      <c r="L64" s="1"/>
    </row>
    <row r="65" spans="1:12" ht="14.25" customHeight="1">
      <c r="A65" s="26"/>
      <c r="B65" s="23"/>
      <c r="C65" s="26"/>
      <c r="D65" s="23"/>
      <c r="E65" s="23"/>
      <c r="F65" s="23"/>
      <c r="G65" s="23"/>
      <c r="H65" s="33" t="str">
        <f>IFERROR(VLOOKUP(B65,'OSA Set Data 2025 (Locked)'!$C$3:$D$25,2,FALSE),"-")</f>
        <v>-</v>
      </c>
      <c r="I65" s="34" t="str">
        <f t="shared" si="0"/>
        <v>-</v>
      </c>
      <c r="J65" s="36"/>
      <c r="L65" s="1"/>
    </row>
    <row r="66" spans="1:12" ht="14.25" customHeight="1">
      <c r="A66" s="26"/>
      <c r="B66" s="23"/>
      <c r="C66" s="26"/>
      <c r="D66" s="23"/>
      <c r="E66" s="23"/>
      <c r="F66" s="23"/>
      <c r="G66" s="23"/>
      <c r="H66" s="33" t="str">
        <f>IFERROR(VLOOKUP(B66,'OSA Set Data 2025 (Locked)'!$C$3:$D$25,2,FALSE),"-")</f>
        <v>-</v>
      </c>
      <c r="I66" s="34" t="str">
        <f t="shared" si="0"/>
        <v>-</v>
      </c>
      <c r="J66" s="36"/>
      <c r="L66" s="1"/>
    </row>
    <row r="67" spans="1:12" ht="14.25" customHeight="1">
      <c r="A67" s="26"/>
      <c r="B67" s="23"/>
      <c r="C67" s="26"/>
      <c r="D67" s="23"/>
      <c r="E67" s="23"/>
      <c r="F67" s="23"/>
      <c r="G67" s="23"/>
      <c r="H67" s="33" t="str">
        <f>IFERROR(VLOOKUP(B67,'OSA Set Data 2025 (Locked)'!$C$3:$D$25,2,FALSE),"-")</f>
        <v>-</v>
      </c>
      <c r="I67" s="34" t="str">
        <f t="shared" si="0"/>
        <v>-</v>
      </c>
      <c r="J67" s="36"/>
      <c r="L67" s="1"/>
    </row>
    <row r="68" spans="1:12" ht="14.25" customHeight="1">
      <c r="A68" s="26"/>
      <c r="B68" s="23"/>
      <c r="C68" s="26"/>
      <c r="D68" s="23"/>
      <c r="E68" s="23"/>
      <c r="F68" s="23"/>
      <c r="G68" s="23"/>
      <c r="H68" s="33" t="str">
        <f>IFERROR(VLOOKUP(B68,'OSA Set Data 2025 (Locked)'!$C$3:$D$25,2,FALSE),"-")</f>
        <v>-</v>
      </c>
      <c r="I68" s="34" t="str">
        <f t="shared" si="0"/>
        <v>-</v>
      </c>
      <c r="J68" s="36"/>
      <c r="L68" s="1"/>
    </row>
    <row r="69" spans="1:12" ht="14.25" customHeight="1">
      <c r="A69" s="26"/>
      <c r="B69" s="23"/>
      <c r="C69" s="26"/>
      <c r="D69" s="23"/>
      <c r="E69" s="23"/>
      <c r="F69" s="23"/>
      <c r="G69" s="23"/>
      <c r="H69" s="33" t="str">
        <f>IFERROR(VLOOKUP(B69,'OSA Set Data 2025 (Locked)'!$C$3:$D$25,2,FALSE),"-")</f>
        <v>-</v>
      </c>
      <c r="I69" s="34" t="str">
        <f t="shared" si="0"/>
        <v>-</v>
      </c>
      <c r="J69" s="36"/>
      <c r="L69" s="1"/>
    </row>
    <row r="70" spans="1:12" ht="14.25" customHeight="1">
      <c r="A70" s="26"/>
      <c r="B70" s="23"/>
      <c r="C70" s="26"/>
      <c r="D70" s="23"/>
      <c r="E70" s="23"/>
      <c r="F70" s="23"/>
      <c r="G70" s="23"/>
      <c r="H70" s="33" t="str">
        <f>IFERROR(VLOOKUP(B70,'OSA Set Data 2025 (Locked)'!$C$3:$D$25,2,FALSE),"-")</f>
        <v>-</v>
      </c>
      <c r="I70" s="34" t="str">
        <f t="shared" si="0"/>
        <v>-</v>
      </c>
      <c r="J70" s="36"/>
      <c r="L70" s="1"/>
    </row>
    <row r="71" spans="1:12" ht="14.25" customHeight="1">
      <c r="A71" s="26"/>
      <c r="B71" s="23"/>
      <c r="C71" s="26"/>
      <c r="D71" s="23"/>
      <c r="E71" s="23"/>
      <c r="F71" s="23"/>
      <c r="G71" s="23"/>
      <c r="H71" s="33" t="str">
        <f>IFERROR(VLOOKUP(B71,'OSA Set Data 2025 (Locked)'!$C$3:$D$25,2,FALSE),"-")</f>
        <v>-</v>
      </c>
      <c r="I71" s="34" t="str">
        <f t="shared" si="0"/>
        <v>-</v>
      </c>
      <c r="J71" s="36"/>
      <c r="L71" s="1"/>
    </row>
    <row r="72" spans="1:12" ht="14.25" customHeight="1">
      <c r="A72" s="26"/>
      <c r="B72" s="23"/>
      <c r="C72" s="26"/>
      <c r="D72" s="23"/>
      <c r="E72" s="23"/>
      <c r="F72" s="23"/>
      <c r="G72" s="23"/>
      <c r="H72" s="33" t="str">
        <f>IFERROR(VLOOKUP(B72,'OSA Set Data 2025 (Locked)'!$C$3:$D$25,2,FALSE),"-")</f>
        <v>-</v>
      </c>
      <c r="I72" s="34" t="str">
        <f t="shared" si="0"/>
        <v>-</v>
      </c>
      <c r="J72" s="36"/>
      <c r="L72" s="1"/>
    </row>
    <row r="73" spans="1:12" ht="14.25" customHeight="1">
      <c r="A73" s="26"/>
      <c r="B73" s="23"/>
      <c r="C73" s="26"/>
      <c r="D73" s="23"/>
      <c r="E73" s="23"/>
      <c r="F73" s="23"/>
      <c r="G73" s="23"/>
      <c r="H73" s="33" t="str">
        <f>IFERROR(VLOOKUP(B73,'OSA Set Data 2025 (Locked)'!$C$3:$D$25,2,FALSE),"-")</f>
        <v>-</v>
      </c>
      <c r="I73" s="34" t="str">
        <f t="shared" si="0"/>
        <v>-</v>
      </c>
      <c r="J73" s="36"/>
      <c r="L73" s="1"/>
    </row>
    <row r="74" spans="1:12" ht="14.25" customHeight="1">
      <c r="A74" s="26"/>
      <c r="B74" s="23"/>
      <c r="C74" s="26"/>
      <c r="D74" s="23"/>
      <c r="E74" s="23"/>
      <c r="F74" s="23"/>
      <c r="G74" s="23"/>
      <c r="H74" s="33" t="str">
        <f>IFERROR(VLOOKUP(B74,'OSA Set Data 2025 (Locked)'!$C$3:$D$25,2,FALSE),"-")</f>
        <v>-</v>
      </c>
      <c r="I74" s="34" t="str">
        <f t="shared" si="0"/>
        <v>-</v>
      </c>
      <c r="J74" s="36"/>
      <c r="L74" s="1"/>
    </row>
    <row r="75" spans="1:12" ht="14.25" customHeight="1">
      <c r="A75" s="26"/>
      <c r="B75" s="23"/>
      <c r="C75" s="26"/>
      <c r="D75" s="23"/>
      <c r="E75" s="23"/>
      <c r="F75" s="23"/>
      <c r="G75" s="23"/>
      <c r="H75" s="33" t="str">
        <f>IFERROR(VLOOKUP(B75,'OSA Set Data 2025 (Locked)'!$C$3:$D$25,2,FALSE),"-")</f>
        <v>-</v>
      </c>
      <c r="I75" s="34" t="str">
        <f t="shared" si="0"/>
        <v>-</v>
      </c>
      <c r="J75" s="36"/>
      <c r="L75" s="1"/>
    </row>
    <row r="76" spans="1:12" ht="14.25" customHeight="1">
      <c r="A76" s="26"/>
      <c r="B76" s="23"/>
      <c r="C76" s="26"/>
      <c r="D76" s="23"/>
      <c r="E76" s="23"/>
      <c r="F76" s="23"/>
      <c r="G76" s="23"/>
      <c r="H76" s="33" t="str">
        <f>IFERROR(VLOOKUP(B76,'OSA Set Data 2025 (Locked)'!$C$3:$D$25,2,FALSE),"-")</f>
        <v>-</v>
      </c>
      <c r="I76" s="34" t="str">
        <f t="shared" si="0"/>
        <v>-</v>
      </c>
      <c r="J76" s="36"/>
      <c r="L76" s="1"/>
    </row>
    <row r="77" spans="1:12" ht="14.25" customHeight="1">
      <c r="A77" s="26"/>
      <c r="B77" s="23"/>
      <c r="C77" s="26"/>
      <c r="D77" s="23"/>
      <c r="E77" s="23"/>
      <c r="F77" s="23"/>
      <c r="G77" s="23"/>
      <c r="H77" s="33" t="str">
        <f>IFERROR(VLOOKUP(B77,'OSA Set Data 2025 (Locked)'!$C$3:$D$25,2,FALSE),"-")</f>
        <v>-</v>
      </c>
      <c r="I77" s="34" t="str">
        <f t="shared" si="0"/>
        <v>-</v>
      </c>
      <c r="J77" s="36"/>
      <c r="L77" s="1"/>
    </row>
    <row r="78" spans="1:12" ht="14.25" customHeight="1">
      <c r="A78" s="26"/>
      <c r="B78" s="23"/>
      <c r="C78" s="26"/>
      <c r="D78" s="23"/>
      <c r="E78" s="23"/>
      <c r="F78" s="23"/>
      <c r="G78" s="23"/>
      <c r="H78" s="33" t="str">
        <f>IFERROR(VLOOKUP(B78,'OSA Set Data 2025 (Locked)'!$C$3:$D$25,2,FALSE),"-")</f>
        <v>-</v>
      </c>
      <c r="I78" s="34" t="str">
        <f t="shared" si="0"/>
        <v>-</v>
      </c>
      <c r="J78" s="36"/>
      <c r="L78" s="1"/>
    </row>
    <row r="79" spans="1:12" ht="14.25" customHeight="1">
      <c r="A79" s="26"/>
      <c r="B79" s="23"/>
      <c r="C79" s="26"/>
      <c r="D79" s="23"/>
      <c r="E79" s="23"/>
      <c r="F79" s="23"/>
      <c r="G79" s="23"/>
      <c r="H79" s="33" t="str">
        <f>IFERROR(VLOOKUP(B79,'OSA Set Data 2025 (Locked)'!$C$3:$D$25,2,FALSE),"-")</f>
        <v>-</v>
      </c>
      <c r="I79" s="34" t="str">
        <f t="shared" si="0"/>
        <v>-</v>
      </c>
      <c r="J79" s="36"/>
      <c r="L79" s="1"/>
    </row>
    <row r="80" spans="1:12" ht="14.25" customHeight="1">
      <c r="A80" s="26"/>
      <c r="B80" s="23"/>
      <c r="C80" s="26"/>
      <c r="D80" s="23"/>
      <c r="E80" s="23"/>
      <c r="F80" s="23"/>
      <c r="G80" s="23"/>
      <c r="H80" s="33" t="str">
        <f>IFERROR(VLOOKUP(B80,'OSA Set Data 2025 (Locked)'!$C$3:$D$25,2,FALSE),"-")</f>
        <v>-</v>
      </c>
      <c r="I80" s="34" t="str">
        <f t="shared" si="0"/>
        <v>-</v>
      </c>
      <c r="J80" s="36"/>
      <c r="L80" s="1"/>
    </row>
    <row r="81" spans="1:12" ht="14.25" customHeight="1">
      <c r="A81" s="26"/>
      <c r="B81" s="23"/>
      <c r="C81" s="26"/>
      <c r="D81" s="23"/>
      <c r="E81" s="23"/>
      <c r="F81" s="23"/>
      <c r="G81" s="23"/>
      <c r="H81" s="33" t="str">
        <f>IFERROR(VLOOKUP(B81,'OSA Set Data 2025 (Locked)'!$C$3:$D$25,2,FALSE),"-")</f>
        <v>-</v>
      </c>
      <c r="I81" s="34" t="str">
        <f t="shared" si="0"/>
        <v>-</v>
      </c>
      <c r="J81" s="36"/>
      <c r="L81" s="1"/>
    </row>
    <row r="82" spans="1:12" ht="14.25" customHeight="1">
      <c r="A82" s="26"/>
      <c r="B82" s="23"/>
      <c r="C82" s="26"/>
      <c r="D82" s="23"/>
      <c r="E82" s="23"/>
      <c r="F82" s="23"/>
      <c r="G82" s="23"/>
      <c r="H82" s="33" t="str">
        <f>IFERROR(VLOOKUP(B82,'OSA Set Data 2025 (Locked)'!$C$3:$D$25,2,FALSE),"-")</f>
        <v>-</v>
      </c>
      <c r="I82" s="34" t="str">
        <f t="shared" si="0"/>
        <v>-</v>
      </c>
      <c r="J82" s="36"/>
      <c r="L82" s="1"/>
    </row>
    <row r="83" spans="1:12" ht="14.25" customHeight="1">
      <c r="A83" s="26"/>
      <c r="B83" s="23"/>
      <c r="C83" s="26"/>
      <c r="D83" s="23"/>
      <c r="E83" s="23"/>
      <c r="F83" s="23"/>
      <c r="G83" s="23"/>
      <c r="H83" s="33" t="str">
        <f>IFERROR(VLOOKUP(B83,'OSA Set Data 2025 (Locked)'!$C$3:$D$25,2,FALSE),"-")</f>
        <v>-</v>
      </c>
      <c r="I83" s="34" t="str">
        <f t="shared" si="0"/>
        <v>-</v>
      </c>
      <c r="J83" s="36"/>
      <c r="L83" s="1"/>
    </row>
    <row r="84" spans="1:12" ht="14.25" customHeight="1">
      <c r="A84" s="26"/>
      <c r="B84" s="23"/>
      <c r="C84" s="26"/>
      <c r="D84" s="23"/>
      <c r="E84" s="23"/>
      <c r="F84" s="23"/>
      <c r="G84" s="23"/>
      <c r="H84" s="33" t="str">
        <f>IFERROR(VLOOKUP(B84,'OSA Set Data 2025 (Locked)'!$C$3:$D$25,2,FALSE),"-")</f>
        <v>-</v>
      </c>
      <c r="I84" s="34" t="str">
        <f t="shared" si="0"/>
        <v>-</v>
      </c>
      <c r="J84" s="36"/>
      <c r="L84" s="1"/>
    </row>
    <row r="85" spans="1:12" ht="14.25" customHeight="1">
      <c r="A85" s="26"/>
      <c r="B85" s="23"/>
      <c r="C85" s="26"/>
      <c r="D85" s="23"/>
      <c r="E85" s="23"/>
      <c r="F85" s="23"/>
      <c r="G85" s="23"/>
      <c r="H85" s="33" t="str">
        <f>IFERROR(VLOOKUP(B85,'OSA Set Data 2025 (Locked)'!$C$3:$D$25,2,FALSE),"-")</f>
        <v>-</v>
      </c>
      <c r="I85" s="34" t="str">
        <f t="shared" si="0"/>
        <v>-</v>
      </c>
      <c r="J85" s="36"/>
      <c r="L85" s="1"/>
    </row>
    <row r="86" spans="1:12" ht="14.25" customHeight="1">
      <c r="A86" s="26"/>
      <c r="B86" s="23"/>
      <c r="C86" s="26"/>
      <c r="D86" s="23"/>
      <c r="E86" s="23"/>
      <c r="F86" s="23"/>
      <c r="G86" s="23"/>
      <c r="H86" s="33" t="str">
        <f>IFERROR(VLOOKUP(B86,'OSA Set Data 2025 (Locked)'!$C$3:$D$25,2,FALSE),"-")</f>
        <v>-</v>
      </c>
      <c r="I86" s="34" t="str">
        <f t="shared" si="0"/>
        <v>-</v>
      </c>
      <c r="J86" s="36"/>
      <c r="L86" s="1"/>
    </row>
    <row r="87" spans="1:12" ht="14.25" customHeight="1">
      <c r="A87" s="26"/>
      <c r="B87" s="23"/>
      <c r="C87" s="26"/>
      <c r="D87" s="23"/>
      <c r="E87" s="23"/>
      <c r="F87" s="23"/>
      <c r="G87" s="23"/>
      <c r="H87" s="33" t="str">
        <f>IFERROR(VLOOKUP(B87,'OSA Set Data 2025 (Locked)'!$C$3:$D$25,2,FALSE),"-")</f>
        <v>-</v>
      </c>
      <c r="I87" s="34" t="str">
        <f t="shared" si="0"/>
        <v>-</v>
      </c>
      <c r="J87" s="36"/>
      <c r="L87" s="1"/>
    </row>
    <row r="88" spans="1:12" ht="14.25" customHeight="1">
      <c r="A88" s="26"/>
      <c r="B88" s="23"/>
      <c r="C88" s="26"/>
      <c r="D88" s="23"/>
      <c r="E88" s="23"/>
      <c r="F88" s="23"/>
      <c r="G88" s="23"/>
      <c r="H88" s="33" t="str">
        <f>IFERROR(VLOOKUP(B88,'OSA Set Data 2025 (Locked)'!$C$3:$D$25,2,FALSE),"-")</f>
        <v>-</v>
      </c>
      <c r="I88" s="34" t="str">
        <f t="shared" si="0"/>
        <v>-</v>
      </c>
      <c r="J88" s="36"/>
      <c r="L88" s="1"/>
    </row>
    <row r="89" spans="1:12" ht="14.25" customHeight="1">
      <c r="A89" s="26"/>
      <c r="B89" s="23"/>
      <c r="C89" s="26"/>
      <c r="D89" s="23"/>
      <c r="E89" s="23"/>
      <c r="F89" s="23"/>
      <c r="G89" s="23"/>
      <c r="H89" s="33" t="str">
        <f>IFERROR(VLOOKUP(B89,'OSA Set Data 2025 (Locked)'!$C$3:$D$25,2,FALSE),"-")</f>
        <v>-</v>
      </c>
      <c r="I89" s="34" t="str">
        <f t="shared" si="0"/>
        <v>-</v>
      </c>
      <c r="J89" s="36"/>
      <c r="L89" s="1"/>
    </row>
    <row r="90" spans="1:12" ht="14.25" customHeight="1">
      <c r="A90" s="26"/>
      <c r="B90" s="23"/>
      <c r="C90" s="26"/>
      <c r="D90" s="23"/>
      <c r="E90" s="23"/>
      <c r="F90" s="23"/>
      <c r="G90" s="23"/>
      <c r="H90" s="33" t="str">
        <f>IFERROR(VLOOKUP(B90,'OSA Set Data 2025 (Locked)'!$C$3:$D$25,2,FALSE),"-")</f>
        <v>-</v>
      </c>
      <c r="I90" s="34" t="str">
        <f t="shared" si="0"/>
        <v>-</v>
      </c>
      <c r="J90" s="36"/>
      <c r="L90" s="1"/>
    </row>
    <row r="91" spans="1:12" ht="14.25" customHeight="1">
      <c r="A91" s="26"/>
      <c r="B91" s="23"/>
      <c r="C91" s="26"/>
      <c r="D91" s="23"/>
      <c r="E91" s="23"/>
      <c r="F91" s="23"/>
      <c r="G91" s="23"/>
      <c r="H91" s="33" t="str">
        <f>IFERROR(VLOOKUP(B91,'OSA Set Data 2025 (Locked)'!$C$3:$D$25,2,FALSE),"-")</f>
        <v>-</v>
      </c>
      <c r="I91" s="34" t="str">
        <f t="shared" si="0"/>
        <v>-</v>
      </c>
      <c r="J91" s="36"/>
      <c r="L91" s="1"/>
    </row>
    <row r="92" spans="1:12" ht="14.25" customHeight="1">
      <c r="A92" s="26"/>
      <c r="B92" s="23"/>
      <c r="C92" s="26"/>
      <c r="D92" s="23"/>
      <c r="E92" s="23"/>
      <c r="F92" s="23"/>
      <c r="G92" s="23"/>
      <c r="H92" s="33" t="str">
        <f>IFERROR(VLOOKUP(B92,'OSA Set Data 2025 (Locked)'!$C$3:$D$25,2,FALSE),"-")</f>
        <v>-</v>
      </c>
      <c r="I92" s="34" t="str">
        <f t="shared" si="0"/>
        <v>-</v>
      </c>
      <c r="J92" s="36"/>
      <c r="L92" s="1"/>
    </row>
    <row r="93" spans="1:12" ht="14.25" customHeight="1">
      <c r="A93" s="26"/>
      <c r="B93" s="23"/>
      <c r="C93" s="26"/>
      <c r="D93" s="23"/>
      <c r="E93" s="23"/>
      <c r="F93" s="23"/>
      <c r="G93" s="23"/>
      <c r="H93" s="33" t="str">
        <f>IFERROR(VLOOKUP(B93,'OSA Set Data 2025 (Locked)'!$C$3:$D$25,2,FALSE),"-")</f>
        <v>-</v>
      </c>
      <c r="I93" s="34" t="str">
        <f t="shared" si="0"/>
        <v>-</v>
      </c>
      <c r="J93" s="36"/>
      <c r="L93" s="1"/>
    </row>
    <row r="94" spans="1:12" ht="14.25" customHeight="1">
      <c r="A94" s="26"/>
      <c r="B94" s="23"/>
      <c r="C94" s="26"/>
      <c r="D94" s="23"/>
      <c r="E94" s="23"/>
      <c r="F94" s="23"/>
      <c r="G94" s="23"/>
      <c r="H94" s="33" t="str">
        <f>IFERROR(VLOOKUP(B94,'OSA Set Data 2025 (Locked)'!$C$3:$D$25,2,FALSE),"-")</f>
        <v>-</v>
      </c>
      <c r="I94" s="34" t="str">
        <f t="shared" si="0"/>
        <v>-</v>
      </c>
      <c r="J94" s="36"/>
      <c r="L94" s="1"/>
    </row>
    <row r="95" spans="1:12" ht="14.25" customHeight="1">
      <c r="A95" s="26"/>
      <c r="B95" s="23"/>
      <c r="C95" s="26"/>
      <c r="D95" s="23"/>
      <c r="E95" s="23"/>
      <c r="F95" s="23"/>
      <c r="G95" s="23"/>
      <c r="H95" s="33" t="str">
        <f>IFERROR(VLOOKUP(B95,'OSA Set Data 2025 (Locked)'!$C$3:$D$25,2,FALSE),"-")</f>
        <v>-</v>
      </c>
      <c r="I95" s="34" t="str">
        <f t="shared" si="0"/>
        <v>-</v>
      </c>
      <c r="J95" s="36"/>
      <c r="L95" s="1"/>
    </row>
    <row r="96" spans="1:12" ht="14.25" customHeight="1">
      <c r="A96" s="26"/>
      <c r="B96" s="23"/>
      <c r="C96" s="26"/>
      <c r="D96" s="23"/>
      <c r="E96" s="23"/>
      <c r="F96" s="23"/>
      <c r="G96" s="23"/>
      <c r="H96" s="33" t="str">
        <f>IFERROR(VLOOKUP(B96,'OSA Set Data 2025 (Locked)'!$C$3:$D$25,2,FALSE),"-")</f>
        <v>-</v>
      </c>
      <c r="I96" s="34" t="str">
        <f t="shared" si="0"/>
        <v>-</v>
      </c>
      <c r="J96" s="36"/>
      <c r="L96" s="1"/>
    </row>
    <row r="97" spans="1:12" ht="14.25" customHeight="1">
      <c r="A97" s="26"/>
      <c r="B97" s="23"/>
      <c r="C97" s="26"/>
      <c r="D97" s="23"/>
      <c r="E97" s="23"/>
      <c r="F97" s="23"/>
      <c r="G97" s="23"/>
      <c r="H97" s="33" t="str">
        <f>IFERROR(VLOOKUP(B97,'OSA Set Data 2025 (Locked)'!$C$3:$D$25,2,FALSE),"-")</f>
        <v>-</v>
      </c>
      <c r="I97" s="34" t="str">
        <f t="shared" si="0"/>
        <v>-</v>
      </c>
      <c r="J97" s="36"/>
      <c r="L97" s="1"/>
    </row>
    <row r="98" spans="1:12" ht="14.25" customHeight="1">
      <c r="A98" s="26"/>
      <c r="B98" s="23"/>
      <c r="C98" s="26"/>
      <c r="D98" s="23"/>
      <c r="E98" s="23"/>
      <c r="F98" s="23"/>
      <c r="G98" s="23"/>
      <c r="H98" s="33" t="str">
        <f>IFERROR(VLOOKUP(B98,'OSA Set Data 2025 (Locked)'!$C$3:$D$25,2,FALSE),"-")</f>
        <v>-</v>
      </c>
      <c r="I98" s="34" t="str">
        <f t="shared" si="0"/>
        <v>-</v>
      </c>
      <c r="J98" s="36"/>
      <c r="L98" s="1"/>
    </row>
    <row r="99" spans="1:12" ht="14.25" customHeight="1">
      <c r="A99" s="26"/>
      <c r="B99" s="23"/>
      <c r="C99" s="26"/>
      <c r="D99" s="23"/>
      <c r="E99" s="23"/>
      <c r="F99" s="23"/>
      <c r="G99" s="23"/>
      <c r="H99" s="33" t="str">
        <f>IFERROR(VLOOKUP(B99,'OSA Set Data 2025 (Locked)'!$C$3:$D$25,2,FALSE),"-")</f>
        <v>-</v>
      </c>
      <c r="I99" s="34" t="str">
        <f t="shared" si="0"/>
        <v>-</v>
      </c>
      <c r="J99" s="36"/>
      <c r="L99" s="1"/>
    </row>
    <row r="100" spans="1:12" ht="14.25" customHeight="1">
      <c r="A100" s="26"/>
      <c r="B100" s="23"/>
      <c r="C100" s="26"/>
      <c r="D100" s="23"/>
      <c r="E100" s="23"/>
      <c r="F100" s="23"/>
      <c r="G100" s="23"/>
      <c r="H100" s="33" t="str">
        <f>IFERROR(VLOOKUP(B100,'OSA Set Data 2025 (Locked)'!$C$3:$D$25,2,FALSE),"-")</f>
        <v>-</v>
      </c>
      <c r="I100" s="34" t="str">
        <f t="shared" si="0"/>
        <v>-</v>
      </c>
      <c r="J100" s="36"/>
      <c r="L100" s="1"/>
    </row>
    <row r="101" spans="1:12" ht="14.25" customHeight="1">
      <c r="A101" s="26"/>
      <c r="B101" s="23"/>
      <c r="C101" s="26"/>
      <c r="D101" s="23"/>
      <c r="E101" s="23"/>
      <c r="F101" s="23"/>
      <c r="G101" s="23"/>
      <c r="H101" s="33" t="str">
        <f>IFERROR(VLOOKUP(B101,'OSA Set Data 2025 (Locked)'!$C$3:$D$25,2,FALSE),"-")</f>
        <v>-</v>
      </c>
      <c r="I101" s="34" t="str">
        <f t="shared" si="0"/>
        <v>-</v>
      </c>
      <c r="J101" s="36"/>
      <c r="L101" s="1"/>
    </row>
    <row r="102" spans="1:12" ht="14.25" customHeight="1">
      <c r="A102" s="26"/>
      <c r="B102" s="23"/>
      <c r="C102" s="26"/>
      <c r="D102" s="23"/>
      <c r="E102" s="23"/>
      <c r="F102" s="23"/>
      <c r="G102" s="23"/>
      <c r="H102" s="33" t="str">
        <f>IFERROR(VLOOKUP(B102,'OSA Set Data 2025 (Locked)'!$C$3:$D$25,2,FALSE),"-")</f>
        <v>-</v>
      </c>
      <c r="I102" s="34" t="str">
        <f t="shared" si="0"/>
        <v>-</v>
      </c>
      <c r="J102" s="36"/>
      <c r="L102" s="1"/>
    </row>
    <row r="103" spans="1:12" ht="14.25" customHeight="1">
      <c r="A103" s="26"/>
      <c r="B103" s="23"/>
      <c r="C103" s="26"/>
      <c r="D103" s="23"/>
      <c r="E103" s="23"/>
      <c r="F103" s="23"/>
      <c r="G103" s="23"/>
      <c r="H103" s="33" t="str">
        <f>IFERROR(VLOOKUP(B103,'OSA Set Data 2025 (Locked)'!$C$3:$D$25,2,FALSE),"-")</f>
        <v>-</v>
      </c>
      <c r="I103" s="34" t="str">
        <f t="shared" si="0"/>
        <v>-</v>
      </c>
      <c r="J103" s="36"/>
      <c r="L103" s="1"/>
    </row>
    <row r="104" spans="1:12" ht="14.25" customHeight="1">
      <c r="A104" s="26"/>
      <c r="B104" s="23"/>
      <c r="C104" s="26"/>
      <c r="D104" s="23"/>
      <c r="E104" s="23"/>
      <c r="F104" s="23"/>
      <c r="G104" s="23"/>
      <c r="H104" s="33" t="str">
        <f>IFERROR(VLOOKUP(B104,'OSA Set Data 2025 (Locked)'!$C$3:$D$25,2,FALSE),"-")</f>
        <v>-</v>
      </c>
      <c r="I104" s="34" t="str">
        <f t="shared" si="0"/>
        <v>-</v>
      </c>
      <c r="J104" s="36"/>
      <c r="L104" s="1"/>
    </row>
    <row r="105" spans="1:12" ht="14.25" customHeight="1">
      <c r="A105" s="26"/>
      <c r="B105" s="23"/>
      <c r="C105" s="26"/>
      <c r="D105" s="23"/>
      <c r="E105" s="23"/>
      <c r="F105" s="23"/>
      <c r="G105" s="23"/>
      <c r="H105" s="33" t="str">
        <f>IFERROR(VLOOKUP(B105,'OSA Set Data 2025 (Locked)'!$C$3:$D$25,2,FALSE),"-")</f>
        <v>-</v>
      </c>
      <c r="I105" s="34" t="str">
        <f t="shared" si="0"/>
        <v>-</v>
      </c>
      <c r="J105" s="36"/>
      <c r="L105" s="1"/>
    </row>
    <row r="106" spans="1:12" ht="14.25" customHeight="1">
      <c r="A106" s="26"/>
      <c r="B106" s="23"/>
      <c r="C106" s="26"/>
      <c r="D106" s="23"/>
      <c r="E106" s="23"/>
      <c r="F106" s="23"/>
      <c r="G106" s="23"/>
      <c r="H106" s="33" t="str">
        <f>IFERROR(VLOOKUP(B106,'OSA Set Data 2025 (Locked)'!$C$3:$D$25,2,FALSE),"-")</f>
        <v>-</v>
      </c>
      <c r="I106" s="34" t="str">
        <f t="shared" si="0"/>
        <v>-</v>
      </c>
      <c r="J106" s="36"/>
      <c r="L106" s="1"/>
    </row>
    <row r="107" spans="1:12" ht="14.25" customHeight="1">
      <c r="A107" s="26"/>
      <c r="B107" s="23"/>
      <c r="C107" s="26"/>
      <c r="D107" s="23"/>
      <c r="E107" s="23"/>
      <c r="F107" s="23"/>
      <c r="G107" s="23"/>
      <c r="H107" s="33" t="str">
        <f>IFERROR(VLOOKUP(B107,'OSA Set Data 2025 (Locked)'!$C$3:$D$25,2,FALSE),"-")</f>
        <v>-</v>
      </c>
      <c r="I107" s="34" t="str">
        <f t="shared" si="0"/>
        <v>-</v>
      </c>
      <c r="J107" s="36"/>
      <c r="L107" s="1"/>
    </row>
    <row r="108" spans="1:12" ht="14.25" customHeight="1">
      <c r="A108" s="26"/>
      <c r="B108" s="23"/>
      <c r="C108" s="26"/>
      <c r="D108" s="23"/>
      <c r="E108" s="23"/>
      <c r="F108" s="23"/>
      <c r="G108" s="23"/>
      <c r="H108" s="33" t="str">
        <f>IFERROR(VLOOKUP(B108,'OSA Set Data 2025 (Locked)'!$C$3:$D$25,2,FALSE),"-")</f>
        <v>-</v>
      </c>
      <c r="I108" s="34" t="str">
        <f t="shared" si="0"/>
        <v>-</v>
      </c>
      <c r="J108" s="36"/>
      <c r="L108" s="1"/>
    </row>
    <row r="109" spans="1:12" ht="14.25" customHeight="1">
      <c r="A109" s="26"/>
      <c r="B109" s="23"/>
      <c r="C109" s="26"/>
      <c r="D109" s="23"/>
      <c r="E109" s="23"/>
      <c r="F109" s="23"/>
      <c r="G109" s="23"/>
      <c r="H109" s="33" t="str">
        <f>IFERROR(VLOOKUP(B109,'OSA Set Data 2025 (Locked)'!$C$3:$D$25,2,FALSE),"-")</f>
        <v>-</v>
      </c>
      <c r="I109" s="34" t="str">
        <f t="shared" si="0"/>
        <v>-</v>
      </c>
      <c r="J109" s="36"/>
      <c r="L109" s="1"/>
    </row>
    <row r="110" spans="1:12" ht="14.25" customHeight="1">
      <c r="A110" s="26"/>
      <c r="B110" s="23"/>
      <c r="C110" s="26"/>
      <c r="D110" s="23"/>
      <c r="E110" s="23"/>
      <c r="F110" s="23"/>
      <c r="G110" s="23"/>
      <c r="H110" s="33" t="str">
        <f>IFERROR(VLOOKUP(B110,'OSA Set Data 2025 (Locked)'!$C$3:$D$25,2,FALSE),"-")</f>
        <v>-</v>
      </c>
      <c r="I110" s="34" t="str">
        <f t="shared" si="0"/>
        <v>-</v>
      </c>
      <c r="J110" s="36"/>
      <c r="L110" s="1"/>
    </row>
    <row r="111" spans="1:12" ht="14.25" customHeight="1">
      <c r="A111" s="26"/>
      <c r="B111" s="23"/>
      <c r="C111" s="26"/>
      <c r="D111" s="23"/>
      <c r="E111" s="23"/>
      <c r="F111" s="23"/>
      <c r="G111" s="23"/>
      <c r="H111" s="33" t="str">
        <f>IFERROR(VLOOKUP(B111,'OSA Set Data 2025 (Locked)'!$C$3:$D$25,2,FALSE),"-")</f>
        <v>-</v>
      </c>
      <c r="I111" s="34" t="str">
        <f t="shared" si="0"/>
        <v>-</v>
      </c>
      <c r="J111" s="36"/>
      <c r="L111" s="1"/>
    </row>
    <row r="112" spans="1:12" ht="14.25" customHeight="1">
      <c r="A112" s="26"/>
      <c r="B112" s="23"/>
      <c r="C112" s="26"/>
      <c r="D112" s="23"/>
      <c r="E112" s="23"/>
      <c r="F112" s="23"/>
      <c r="G112" s="23"/>
      <c r="H112" s="33" t="str">
        <f>IFERROR(VLOOKUP(B112,'OSA Set Data 2025 (Locked)'!$C$3:$D$25,2,FALSE),"-")</f>
        <v>-</v>
      </c>
      <c r="I112" s="34" t="str">
        <f t="shared" si="0"/>
        <v>-</v>
      </c>
      <c r="J112" s="36"/>
      <c r="L112" s="1"/>
    </row>
    <row r="113" spans="1:12" ht="14.25" customHeight="1">
      <c r="A113" s="26"/>
      <c r="B113" s="23"/>
      <c r="C113" s="26"/>
      <c r="D113" s="23"/>
      <c r="E113" s="23"/>
      <c r="F113" s="23"/>
      <c r="G113" s="23"/>
      <c r="H113" s="33" t="str">
        <f>IFERROR(VLOOKUP(B113,'OSA Set Data 2025 (Locked)'!$C$3:$D$25,2,FALSE),"-")</f>
        <v>-</v>
      </c>
      <c r="I113" s="34" t="str">
        <f t="shared" si="0"/>
        <v>-</v>
      </c>
      <c r="J113" s="36"/>
      <c r="L113" s="1"/>
    </row>
    <row r="114" spans="1:12" ht="14.25" customHeight="1">
      <c r="A114" s="26"/>
      <c r="B114" s="23"/>
      <c r="C114" s="26"/>
      <c r="D114" s="23"/>
      <c r="E114" s="23"/>
      <c r="F114" s="23"/>
      <c r="G114" s="23"/>
      <c r="H114" s="33" t="str">
        <f>IFERROR(VLOOKUP(B114,'OSA Set Data 2025 (Locked)'!$C$3:$D$25,2,FALSE),"-")</f>
        <v>-</v>
      </c>
      <c r="I114" s="34" t="str">
        <f t="shared" si="0"/>
        <v>-</v>
      </c>
      <c r="J114" s="36"/>
      <c r="L114" s="1"/>
    </row>
    <row r="115" spans="1:12" ht="14.25" customHeight="1">
      <c r="A115" s="26"/>
      <c r="B115" s="23"/>
      <c r="C115" s="26"/>
      <c r="D115" s="23"/>
      <c r="E115" s="23"/>
      <c r="F115" s="23"/>
      <c r="G115" s="23"/>
      <c r="H115" s="33" t="str">
        <f>IFERROR(VLOOKUP(B115,'OSA Set Data 2025 (Locked)'!$C$3:$D$25,2,FALSE),"-")</f>
        <v>-</v>
      </c>
      <c r="I115" s="34" t="str">
        <f t="shared" si="0"/>
        <v>-</v>
      </c>
      <c r="J115" s="36"/>
      <c r="L115" s="1"/>
    </row>
    <row r="116" spans="1:12" ht="14.25" customHeight="1">
      <c r="A116" s="27"/>
      <c r="B116" s="23"/>
      <c r="C116" s="27"/>
      <c r="D116" s="23"/>
      <c r="E116" s="23"/>
      <c r="F116" s="24"/>
      <c r="G116" s="37"/>
      <c r="H116" s="33" t="str">
        <f>IFERROR(VLOOKUP(B116,'OSA Set Data 2025 (Locked)'!$C$3:$D$25,2,FALSE),"-")</f>
        <v>-</v>
      </c>
      <c r="I116" s="34" t="str">
        <f t="shared" si="0"/>
        <v>-</v>
      </c>
      <c r="J116" s="38"/>
      <c r="L116" s="1"/>
    </row>
    <row r="117" spans="1:12" ht="14.25" customHeight="1"/>
    <row r="118" spans="1:12" ht="14.25" customHeight="1"/>
    <row r="119" spans="1:12" ht="14.25" customHeight="1"/>
    <row r="120" spans="1:12" ht="14.25" customHeight="1"/>
    <row r="121" spans="1:12" ht="14.25" customHeight="1"/>
    <row r="122" spans="1:12" ht="14.25" customHeight="1"/>
    <row r="123" spans="1:12" ht="14.25" customHeight="1"/>
    <row r="124" spans="1:12" ht="14.25" customHeight="1"/>
    <row r="125" spans="1:12" ht="14.25" customHeight="1"/>
    <row r="126" spans="1:12" ht="14.25" customHeight="1"/>
    <row r="127" spans="1:12" ht="14.25" customHeight="1"/>
    <row r="128" spans="1:12"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sheetData>
  <mergeCells count="16">
    <mergeCell ref="A11:C11"/>
    <mergeCell ref="D11:H11"/>
    <mergeCell ref="I11:J11"/>
    <mergeCell ref="A13:J13"/>
    <mergeCell ref="B1:D1"/>
    <mergeCell ref="B2:D2"/>
    <mergeCell ref="B3:D3"/>
    <mergeCell ref="B4:D4"/>
    <mergeCell ref="B5:D5"/>
    <mergeCell ref="A7:J7"/>
    <mergeCell ref="A9:C9"/>
    <mergeCell ref="D9:H9"/>
    <mergeCell ref="I9:J9"/>
    <mergeCell ref="A10:C10"/>
    <mergeCell ref="D10:H10"/>
    <mergeCell ref="I10:J10"/>
  </mergeCells>
  <dataValidations count="4">
    <dataValidation type="custom" allowBlank="1" showDropDown="1" showErrorMessage="1" sqref="I10:I11">
      <formula1>OR(NOT(ISERROR(DATEVALUE(I10))), AND(ISNUMBER(I10), LEFT(CELL("format", I10))="D"))</formula1>
    </dataValidation>
    <dataValidation type="custom" allowBlank="1" showDropDown="1" showInputMessage="1" showErrorMessage="1" prompt="Enter a valid date" sqref="B5">
      <formula1>OR(NOT(ISERROR(DATEVALUE(B5))), AND(ISNUMBER(B5), LEFT(CELL("format", B5))="D"))</formula1>
    </dataValidation>
    <dataValidation type="list" allowBlank="1" showErrorMessage="1" sqref="E16:F116">
      <formula1>"Yes,No"</formula1>
    </dataValidation>
    <dataValidation type="list" allowBlank="1" showErrorMessage="1" sqref="D16:D116">
      <formula1>"Yes - Report in A4 sheet,No"</formula1>
    </dataValidation>
  </dataValidations>
  <pageMargins left="0.45" right="0.45" top="1" bottom="0.75" header="0" footer="0"/>
  <pageSetup fitToHeight="0" orientation="landscape"/>
  <headerFooter>
    <oddFooter>&amp;LEE-5.2, Construction 01/2024</oddFooter>
  </headerFooter>
  <extLst>
    <ext xmlns:x14="http://schemas.microsoft.com/office/spreadsheetml/2009/9/main" uri="{CCE6A557-97BC-4b89-ADB6-D9C93CAAB3DF}">
      <x14:dataValidations xmlns:xm="http://schemas.microsoft.com/office/excel/2006/main" count="2">
        <x14:dataValidation type="list" allowBlank="1" showErrorMessage="1">
          <x14:formula1>
            <xm:f>'OSA Set Data 2025 (Locked)'!$G$3:$G$11</xm:f>
          </x14:formula1>
          <xm:sqref>A16:A116</xm:sqref>
        </x14:dataValidation>
        <x14:dataValidation type="list" allowBlank="1" showErrorMessage="1">
          <x14:formula1>
            <xm:f>'OSA Set Data 2025 (Locked)'!$C$3:$C$25</xm:f>
          </x14:formula1>
          <xm:sqref>B16:B116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outlinePr summaryBelow="0" summaryRight="0"/>
  </sheetPr>
  <dimension ref="A1:R85"/>
  <sheetViews>
    <sheetView workbookViewId="0">
      <selection activeCell="D34" sqref="D34"/>
    </sheetView>
  </sheetViews>
  <sheetFormatPr defaultColWidth="14.44140625" defaultRowHeight="15" customHeight="1"/>
  <cols>
    <col min="1" max="1" width="5" customWidth="1"/>
    <col min="2" max="2" width="29.5546875" customWidth="1"/>
    <col min="4" max="4" width="25.33203125" customWidth="1"/>
    <col min="5" max="5" width="24.109375" customWidth="1"/>
    <col min="6" max="6" width="19.109375" customWidth="1"/>
    <col min="7" max="7" width="23.6640625" customWidth="1"/>
    <col min="9" max="9" width="18.5546875" customWidth="1"/>
    <col min="10" max="10" width="18.109375" customWidth="1"/>
    <col min="11" max="11" width="21.5546875" customWidth="1"/>
    <col min="13" max="13" width="19.33203125" customWidth="1"/>
    <col min="14" max="14" width="17.33203125" customWidth="1"/>
    <col min="15" max="15" width="22.6640625" customWidth="1"/>
    <col min="17" max="17" width="16.109375" customWidth="1"/>
    <col min="18" max="18" width="21.109375" customWidth="1"/>
  </cols>
  <sheetData>
    <row r="1" spans="1:10" ht="14.4">
      <c r="B1" s="13" t="s">
        <v>0</v>
      </c>
      <c r="C1" s="152"/>
      <c r="D1" s="154"/>
      <c r="E1" s="1"/>
    </row>
    <row r="2" spans="1:10" ht="14.4">
      <c r="B2" s="13" t="s">
        <v>1</v>
      </c>
      <c r="C2" s="152"/>
      <c r="D2" s="154"/>
      <c r="E2" s="1"/>
    </row>
    <row r="3" spans="1:10" ht="14.4">
      <c r="B3" s="13" t="s">
        <v>3</v>
      </c>
      <c r="C3" s="152"/>
      <c r="D3" s="154"/>
      <c r="E3" s="1"/>
    </row>
    <row r="4" spans="1:10" ht="15" customHeight="1">
      <c r="B4" s="13" t="s">
        <v>4</v>
      </c>
      <c r="C4" s="152"/>
      <c r="D4" s="154"/>
      <c r="E4" s="1"/>
      <c r="F4" s="182" t="s">
        <v>54</v>
      </c>
      <c r="G4" s="183"/>
      <c r="H4" s="183"/>
      <c r="I4" s="138"/>
      <c r="J4" s="39"/>
    </row>
    <row r="5" spans="1:10" ht="15" customHeight="1">
      <c r="B5" s="40" t="s">
        <v>5</v>
      </c>
      <c r="C5" s="186"/>
      <c r="D5" s="187"/>
      <c r="E5" s="1"/>
      <c r="F5" s="139"/>
      <c r="G5" s="184"/>
      <c r="H5" s="184"/>
      <c r="I5" s="140"/>
      <c r="J5" s="39"/>
    </row>
    <row r="6" spans="1:10" ht="15" customHeight="1">
      <c r="B6" s="41" t="s">
        <v>55</v>
      </c>
      <c r="C6" s="42">
        <f>SUM(I11:I30)+SUM(R36:R85)</f>
        <v>0</v>
      </c>
      <c r="D6" s="43" t="s">
        <v>56</v>
      </c>
      <c r="E6" s="1"/>
      <c r="F6" s="141"/>
      <c r="G6" s="185"/>
      <c r="H6" s="185"/>
      <c r="I6" s="142"/>
      <c r="J6" s="39"/>
    </row>
    <row r="8" spans="1:10" ht="14.4">
      <c r="B8" s="14" t="s">
        <v>57</v>
      </c>
    </row>
    <row r="9" spans="1:10" ht="14.4">
      <c r="A9" s="44"/>
      <c r="B9" s="45" t="s">
        <v>58</v>
      </c>
      <c r="C9" s="45" t="s">
        <v>59</v>
      </c>
      <c r="D9" s="46" t="s">
        <v>60</v>
      </c>
      <c r="E9" s="45" t="s">
        <v>61</v>
      </c>
      <c r="F9" s="45" t="s">
        <v>62</v>
      </c>
      <c r="G9" s="45" t="s">
        <v>63</v>
      </c>
      <c r="H9" s="46" t="s">
        <v>64</v>
      </c>
      <c r="I9" s="46" t="s">
        <v>65</v>
      </c>
    </row>
    <row r="10" spans="1:10" ht="14.4">
      <c r="A10" s="47" t="s">
        <v>66</v>
      </c>
      <c r="B10" s="48" t="s">
        <v>67</v>
      </c>
      <c r="C10" s="48">
        <v>2500</v>
      </c>
      <c r="D10" s="49">
        <f>IF(C10=0,"",C10/'OSA Set Data 2025 (Locked)'!$C$39)</f>
        <v>299.40119760479041</v>
      </c>
      <c r="E10" s="48" t="s">
        <v>68</v>
      </c>
      <c r="F10" s="48" t="s">
        <v>69</v>
      </c>
      <c r="G10" s="48">
        <v>5</v>
      </c>
      <c r="H10" s="50">
        <f>IF(C10=0,"",D10*G10*'OSA Set Data 2025 (Locked)'!$C$44)</f>
        <v>10739.352156221681</v>
      </c>
      <c r="I10" s="51">
        <f>H10/1000</f>
        <v>10.739352156221681</v>
      </c>
    </row>
    <row r="11" spans="1:10" ht="14.4">
      <c r="A11" s="47">
        <v>1</v>
      </c>
      <c r="B11" s="52"/>
      <c r="C11" s="52"/>
      <c r="D11" s="49" t="str">
        <f>IF(C11=0,"",C11/'OSA Set Data 2025 (Locked)'!$C$39)</f>
        <v/>
      </c>
      <c r="E11" s="52"/>
      <c r="F11" s="52"/>
      <c r="G11" s="52"/>
      <c r="H11" s="50" t="str">
        <f>IF(C11=0,"",D11*G11*'OSA Set Data 2025 (Locked)'!$C$44)</f>
        <v/>
      </c>
      <c r="I11" s="53" t="str">
        <f t="shared" ref="I11:I30" si="0">IF(C11=0,"-",H11/1000)</f>
        <v>-</v>
      </c>
    </row>
    <row r="12" spans="1:10" ht="14.4">
      <c r="A12" s="47">
        <v>2</v>
      </c>
      <c r="B12" s="52"/>
      <c r="C12" s="52"/>
      <c r="D12" s="49" t="str">
        <f>IF(C12=0,"",C12/'OSA Set Data 2025 (Locked)'!$C$39)</f>
        <v/>
      </c>
      <c r="E12" s="52"/>
      <c r="F12" s="52"/>
      <c r="G12" s="52"/>
      <c r="H12" s="50" t="str">
        <f>IF(C12=0,"",D12*G12*'OSA Set Data 2025 (Locked)'!$C$44)</f>
        <v/>
      </c>
      <c r="I12" s="54" t="str">
        <f t="shared" si="0"/>
        <v>-</v>
      </c>
    </row>
    <row r="13" spans="1:10" ht="14.4">
      <c r="A13" s="47">
        <v>3</v>
      </c>
      <c r="B13" s="52"/>
      <c r="C13" s="52"/>
      <c r="D13" s="49" t="str">
        <f>IF(C13=0,"",C13/'OSA Set Data 2025 (Locked)'!$C$39)</f>
        <v/>
      </c>
      <c r="E13" s="52"/>
      <c r="F13" s="52"/>
      <c r="G13" s="52"/>
      <c r="H13" s="50" t="str">
        <f>IF(C13=0,"",D13*G13*'OSA Set Data 2025 (Locked)'!$C$44)</f>
        <v/>
      </c>
      <c r="I13" s="54" t="str">
        <f t="shared" si="0"/>
        <v>-</v>
      </c>
    </row>
    <row r="14" spans="1:10" ht="14.4">
      <c r="A14" s="47">
        <v>4</v>
      </c>
      <c r="B14" s="52"/>
      <c r="C14" s="52"/>
      <c r="D14" s="49" t="str">
        <f>IF(C14=0,"",C14/'OSA Set Data 2025 (Locked)'!$C$39)</f>
        <v/>
      </c>
      <c r="E14" s="52"/>
      <c r="F14" s="52"/>
      <c r="G14" s="52"/>
      <c r="H14" s="50" t="str">
        <f>IF(C14=0,"",D14*G14*'OSA Set Data 2025 (Locked)'!$C$44)</f>
        <v/>
      </c>
      <c r="I14" s="54" t="str">
        <f t="shared" si="0"/>
        <v>-</v>
      </c>
    </row>
    <row r="15" spans="1:10" ht="14.4">
      <c r="A15" s="47">
        <v>5</v>
      </c>
      <c r="B15" s="52"/>
      <c r="C15" s="52"/>
      <c r="D15" s="49" t="str">
        <f>IF(C15=0,"",C15/'OSA Set Data 2025 (Locked)'!$C$39)</f>
        <v/>
      </c>
      <c r="E15" s="52"/>
      <c r="F15" s="52"/>
      <c r="G15" s="52"/>
      <c r="H15" s="50" t="str">
        <f>IF(C15=0,"",D15*G15*'OSA Set Data 2025 (Locked)'!$C$44)</f>
        <v/>
      </c>
      <c r="I15" s="54" t="str">
        <f t="shared" si="0"/>
        <v>-</v>
      </c>
    </row>
    <row r="16" spans="1:10" ht="14.4">
      <c r="A16" s="47">
        <v>6</v>
      </c>
      <c r="B16" s="52"/>
      <c r="C16" s="52"/>
      <c r="D16" s="49" t="str">
        <f>IF(C16=0,"",C16/'OSA Set Data 2025 (Locked)'!$C$39)</f>
        <v/>
      </c>
      <c r="E16" s="52"/>
      <c r="F16" s="52"/>
      <c r="G16" s="52"/>
      <c r="H16" s="50" t="str">
        <f>IF(C16=0,"",D16*G16*'OSA Set Data 2025 (Locked)'!$C$44)</f>
        <v/>
      </c>
      <c r="I16" s="54" t="str">
        <f t="shared" si="0"/>
        <v>-</v>
      </c>
    </row>
    <row r="17" spans="1:9" ht="14.4">
      <c r="A17" s="47">
        <v>7</v>
      </c>
      <c r="B17" s="52"/>
      <c r="C17" s="52"/>
      <c r="D17" s="49" t="str">
        <f>IF(C17=0,"",C17/'OSA Set Data 2025 (Locked)'!$C$39)</f>
        <v/>
      </c>
      <c r="E17" s="52"/>
      <c r="F17" s="52"/>
      <c r="G17" s="52"/>
      <c r="H17" s="50" t="str">
        <f>IF(C17=0,"",D17*G17*'OSA Set Data 2025 (Locked)'!$C$44)</f>
        <v/>
      </c>
      <c r="I17" s="54" t="str">
        <f t="shared" si="0"/>
        <v>-</v>
      </c>
    </row>
    <row r="18" spans="1:9" ht="14.4">
      <c r="A18" s="47">
        <v>8</v>
      </c>
      <c r="B18" s="52"/>
      <c r="C18" s="52"/>
      <c r="D18" s="49" t="str">
        <f>IF(C18=0,"",C18/'OSA Set Data 2025 (Locked)'!$C$39)</f>
        <v/>
      </c>
      <c r="E18" s="52"/>
      <c r="F18" s="52"/>
      <c r="G18" s="52"/>
      <c r="H18" s="50" t="str">
        <f>IF(C18=0,"",D18*G18*'OSA Set Data 2025 (Locked)'!$C$44)</f>
        <v/>
      </c>
      <c r="I18" s="54" t="str">
        <f t="shared" si="0"/>
        <v>-</v>
      </c>
    </row>
    <row r="19" spans="1:9" ht="14.4">
      <c r="A19" s="47">
        <v>9</v>
      </c>
      <c r="B19" s="52"/>
      <c r="C19" s="52"/>
      <c r="D19" s="49" t="str">
        <f>IF(C19=0,"",C19/'OSA Set Data 2025 (Locked)'!$C$39)</f>
        <v/>
      </c>
      <c r="E19" s="52"/>
      <c r="F19" s="52"/>
      <c r="G19" s="52"/>
      <c r="H19" s="50" t="str">
        <f>IF(C19=0,"",D19*G19*'OSA Set Data 2025 (Locked)'!$C$44)</f>
        <v/>
      </c>
      <c r="I19" s="54" t="str">
        <f t="shared" si="0"/>
        <v>-</v>
      </c>
    </row>
    <row r="20" spans="1:9" ht="14.4">
      <c r="A20" s="47">
        <v>10</v>
      </c>
      <c r="B20" s="52"/>
      <c r="C20" s="52"/>
      <c r="D20" s="49" t="str">
        <f>IF(C20=0,"",C20/'OSA Set Data 2025 (Locked)'!$C$39)</f>
        <v/>
      </c>
      <c r="E20" s="52"/>
      <c r="F20" s="52"/>
      <c r="G20" s="52"/>
      <c r="H20" s="50" t="str">
        <f>IF(C20=0,"",D20*G20*'OSA Set Data 2025 (Locked)'!$C$44)</f>
        <v/>
      </c>
      <c r="I20" s="54" t="str">
        <f t="shared" si="0"/>
        <v>-</v>
      </c>
    </row>
    <row r="21" spans="1:9" ht="14.4">
      <c r="A21" s="47">
        <v>11</v>
      </c>
      <c r="B21" s="52"/>
      <c r="C21" s="52"/>
      <c r="D21" s="49" t="str">
        <f>IF(C21=0,"",C21/'OSA Set Data 2025 (Locked)'!$C$39)</f>
        <v/>
      </c>
      <c r="E21" s="52"/>
      <c r="F21" s="52"/>
      <c r="G21" s="52"/>
      <c r="H21" s="50" t="str">
        <f>IF(C21=0,"",D21*G21*'OSA Set Data 2025 (Locked)'!$C$44)</f>
        <v/>
      </c>
      <c r="I21" s="54" t="str">
        <f t="shared" si="0"/>
        <v>-</v>
      </c>
    </row>
    <row r="22" spans="1:9" ht="14.4">
      <c r="A22" s="47">
        <v>12</v>
      </c>
      <c r="B22" s="52"/>
      <c r="C22" s="52"/>
      <c r="D22" s="49" t="str">
        <f>IF(C22=0,"",C22/'OSA Set Data 2025 (Locked)'!$C$39)</f>
        <v/>
      </c>
      <c r="E22" s="52"/>
      <c r="F22" s="52"/>
      <c r="G22" s="52"/>
      <c r="H22" s="50" t="str">
        <f>IF(C22=0,"",D22*G22*'OSA Set Data 2025 (Locked)'!$C$44)</f>
        <v/>
      </c>
      <c r="I22" s="54" t="str">
        <f t="shared" si="0"/>
        <v>-</v>
      </c>
    </row>
    <row r="23" spans="1:9" ht="14.4">
      <c r="A23" s="47">
        <v>13</v>
      </c>
      <c r="B23" s="52"/>
      <c r="C23" s="52"/>
      <c r="D23" s="49" t="str">
        <f>IF(C23=0,"",C23/'OSA Set Data 2025 (Locked)'!$C$39)</f>
        <v/>
      </c>
      <c r="E23" s="52"/>
      <c r="F23" s="52"/>
      <c r="G23" s="52"/>
      <c r="H23" s="50" t="str">
        <f>IF(C23=0,"",D23*G23*'OSA Set Data 2025 (Locked)'!$C$44)</f>
        <v/>
      </c>
      <c r="I23" s="54" t="str">
        <f t="shared" si="0"/>
        <v>-</v>
      </c>
    </row>
    <row r="24" spans="1:9" ht="14.4">
      <c r="A24" s="47">
        <v>14</v>
      </c>
      <c r="B24" s="52"/>
      <c r="C24" s="52"/>
      <c r="D24" s="49" t="str">
        <f>IF(C24=0,"",C24/'OSA Set Data 2025 (Locked)'!$C$39)</f>
        <v/>
      </c>
      <c r="E24" s="52"/>
      <c r="F24" s="52"/>
      <c r="G24" s="52"/>
      <c r="H24" s="50" t="str">
        <f>IF(C24=0,"",D24*G24*'OSA Set Data 2025 (Locked)'!$C$44)</f>
        <v/>
      </c>
      <c r="I24" s="54" t="str">
        <f t="shared" si="0"/>
        <v>-</v>
      </c>
    </row>
    <row r="25" spans="1:9" ht="14.4">
      <c r="A25" s="47">
        <v>15</v>
      </c>
      <c r="B25" s="52"/>
      <c r="C25" s="52"/>
      <c r="D25" s="49" t="str">
        <f>IF(C25=0,"",C25/'OSA Set Data 2025 (Locked)'!$C$39)</f>
        <v/>
      </c>
      <c r="E25" s="52"/>
      <c r="F25" s="52"/>
      <c r="G25" s="52"/>
      <c r="H25" s="50" t="str">
        <f>IF(C25=0,"",D25*G25*'OSA Set Data 2025 (Locked)'!$C$44)</f>
        <v/>
      </c>
      <c r="I25" s="54" t="str">
        <f t="shared" si="0"/>
        <v>-</v>
      </c>
    </row>
    <row r="26" spans="1:9" ht="14.4">
      <c r="A26" s="47">
        <v>16</v>
      </c>
      <c r="B26" s="52"/>
      <c r="C26" s="52"/>
      <c r="D26" s="49" t="str">
        <f>IF(C26=0,"",C26/'OSA Set Data 2025 (Locked)'!$C$39)</f>
        <v/>
      </c>
      <c r="E26" s="52"/>
      <c r="F26" s="52"/>
      <c r="G26" s="52"/>
      <c r="H26" s="50" t="str">
        <f>IF(C26=0,"",D26*G26*'OSA Set Data 2025 (Locked)'!$C$44)</f>
        <v/>
      </c>
      <c r="I26" s="54" t="str">
        <f t="shared" si="0"/>
        <v>-</v>
      </c>
    </row>
    <row r="27" spans="1:9" ht="14.4">
      <c r="A27" s="47">
        <v>17</v>
      </c>
      <c r="B27" s="52"/>
      <c r="C27" s="52"/>
      <c r="D27" s="49" t="str">
        <f>IF(C27=0,"",C27/'OSA Set Data 2025 (Locked)'!$C$39)</f>
        <v/>
      </c>
      <c r="E27" s="52"/>
      <c r="F27" s="52"/>
      <c r="G27" s="52"/>
      <c r="H27" s="50" t="str">
        <f>IF(C27=0,"",D27*G27*'OSA Set Data 2025 (Locked)'!$C$44)</f>
        <v/>
      </c>
      <c r="I27" s="54" t="str">
        <f t="shared" si="0"/>
        <v>-</v>
      </c>
    </row>
    <row r="28" spans="1:9" ht="14.4">
      <c r="A28" s="47">
        <v>18</v>
      </c>
      <c r="B28" s="52"/>
      <c r="C28" s="52"/>
      <c r="D28" s="49" t="str">
        <f>IF(C28=0,"",C28/'OSA Set Data 2025 (Locked)'!$C$39)</f>
        <v/>
      </c>
      <c r="E28" s="52"/>
      <c r="F28" s="52"/>
      <c r="G28" s="52"/>
      <c r="H28" s="50" t="str">
        <f>IF(C28=0,"",D28*G28*'OSA Set Data 2025 (Locked)'!$C$44)</f>
        <v/>
      </c>
      <c r="I28" s="54" t="str">
        <f t="shared" si="0"/>
        <v>-</v>
      </c>
    </row>
    <row r="29" spans="1:9" ht="14.4">
      <c r="A29" s="47">
        <v>19</v>
      </c>
      <c r="B29" s="52"/>
      <c r="C29" s="52"/>
      <c r="D29" s="49" t="str">
        <f>IF(C29=0,"",C29/'OSA Set Data 2025 (Locked)'!$C$39)</f>
        <v/>
      </c>
      <c r="E29" s="52"/>
      <c r="F29" s="52"/>
      <c r="G29" s="52"/>
      <c r="H29" s="50" t="str">
        <f>IF(C29=0,"",D29*G29*'OSA Set Data 2025 (Locked)'!$C$44)</f>
        <v/>
      </c>
      <c r="I29" s="54" t="str">
        <f t="shared" si="0"/>
        <v>-</v>
      </c>
    </row>
    <row r="30" spans="1:9" ht="14.4">
      <c r="A30" s="47">
        <v>20</v>
      </c>
      <c r="B30" s="52"/>
      <c r="C30" s="52"/>
      <c r="D30" s="49" t="str">
        <f>IF(C30=0,"",C30/'OSA Set Data 2025 (Locked)'!$C$39)</f>
        <v/>
      </c>
      <c r="E30" s="52"/>
      <c r="F30" s="52"/>
      <c r="G30" s="52"/>
      <c r="H30" s="50" t="str">
        <f>IF(C30=0,"",D30*G30*'OSA Set Data 2025 (Locked)'!$C$44)</f>
        <v/>
      </c>
      <c r="I30" s="54" t="str">
        <f t="shared" si="0"/>
        <v>-</v>
      </c>
    </row>
    <row r="32" spans="1:9" ht="14.4">
      <c r="B32" s="14" t="s">
        <v>70</v>
      </c>
    </row>
    <row r="33" spans="1:18" ht="14.4">
      <c r="A33" s="55"/>
      <c r="B33" s="55"/>
      <c r="C33" s="55"/>
      <c r="D33" s="55"/>
      <c r="E33" s="179" t="s">
        <v>71</v>
      </c>
      <c r="F33" s="180"/>
      <c r="G33" s="180"/>
      <c r="H33" s="181"/>
      <c r="I33" s="179" t="s">
        <v>72</v>
      </c>
      <c r="J33" s="180"/>
      <c r="K33" s="180"/>
      <c r="L33" s="181"/>
      <c r="M33" s="179" t="s">
        <v>73</v>
      </c>
      <c r="N33" s="180"/>
      <c r="O33" s="180"/>
      <c r="P33" s="181"/>
      <c r="Q33" s="55"/>
      <c r="R33" s="55"/>
    </row>
    <row r="34" spans="1:18" ht="14.4">
      <c r="A34" s="56"/>
      <c r="B34" s="57" t="s">
        <v>58</v>
      </c>
      <c r="C34" s="57" t="s">
        <v>74</v>
      </c>
      <c r="D34" s="58" t="s">
        <v>75</v>
      </c>
      <c r="E34" s="59" t="s">
        <v>76</v>
      </c>
      <c r="F34" s="60" t="s">
        <v>77</v>
      </c>
      <c r="G34" s="60" t="s">
        <v>63</v>
      </c>
      <c r="H34" s="61" t="s">
        <v>64</v>
      </c>
      <c r="I34" s="59" t="s">
        <v>76</v>
      </c>
      <c r="J34" s="60" t="s">
        <v>78</v>
      </c>
      <c r="K34" s="60" t="s">
        <v>79</v>
      </c>
      <c r="L34" s="61" t="s">
        <v>64</v>
      </c>
      <c r="M34" s="59" t="s">
        <v>76</v>
      </c>
      <c r="N34" s="60" t="s">
        <v>80</v>
      </c>
      <c r="O34" s="60" t="s">
        <v>81</v>
      </c>
      <c r="P34" s="61" t="s">
        <v>64</v>
      </c>
      <c r="Q34" s="61" t="s">
        <v>82</v>
      </c>
      <c r="R34" s="61" t="s">
        <v>65</v>
      </c>
    </row>
    <row r="35" spans="1:18" ht="14.4">
      <c r="A35" s="62" t="s">
        <v>66</v>
      </c>
      <c r="B35" s="63" t="s">
        <v>83</v>
      </c>
      <c r="C35" s="64">
        <v>5</v>
      </c>
      <c r="D35" s="65" t="s">
        <v>84</v>
      </c>
      <c r="E35" s="66" t="s">
        <v>85</v>
      </c>
      <c r="F35" s="64" t="s">
        <v>86</v>
      </c>
      <c r="G35" s="67">
        <v>6902</v>
      </c>
      <c r="H35" s="68">
        <f>IF(C35=0,0, VLOOKUP(E35,'OSA Set Data 2025 (Locked)'!$B$30:$F$33,5,FALSE))*G35*$C35</f>
        <v>2883.6980238338488</v>
      </c>
      <c r="I35" s="66" t="s">
        <v>87</v>
      </c>
      <c r="J35" s="64" t="s">
        <v>88</v>
      </c>
      <c r="K35" s="69">
        <v>2168</v>
      </c>
      <c r="L35" s="70">
        <f>IF(C35=0,0,IFERROR(VLOOKUP(I35,'OSA Set Data 2025 (Locked)'!$B$30:$F$33,5,FALSE),0)*K35*$C35)</f>
        <v>239.41425767494965</v>
      </c>
      <c r="M35" s="66" t="s">
        <v>89</v>
      </c>
      <c r="N35" s="64" t="s">
        <v>90</v>
      </c>
      <c r="O35" s="64">
        <v>453</v>
      </c>
      <c r="P35" s="70">
        <f>IF(C35=0,0,IFERROR(VLOOKUP(M35,'OSA Set Data 2025 (Locked)'!$B$30:$F$33,5,FALSE),0)*O35*$C35)</f>
        <v>383.50985050787676</v>
      </c>
      <c r="Q35" s="69">
        <f t="shared" ref="Q35:Q85" si="1">IF(C35=0,"-",SUM(H35,L35,P35))</f>
        <v>3506.6221320166751</v>
      </c>
      <c r="R35" s="71">
        <f t="shared" ref="R35:R85" si="2">IF(C35=0,"-",Q35/1000)</f>
        <v>3.5066221320166751</v>
      </c>
    </row>
    <row r="36" spans="1:18" ht="14.4">
      <c r="A36" s="62">
        <v>1</v>
      </c>
      <c r="B36" s="72"/>
      <c r="C36" s="73"/>
      <c r="D36" s="74"/>
      <c r="E36" s="75"/>
      <c r="F36" s="73"/>
      <c r="G36" s="76"/>
      <c r="H36" s="68">
        <f>IF(C36=0,0, VLOOKUP(E36,'OSA Set Data 2025 (Locked)'!$B$30:$F$33,5,FALSE))*G36*$C36</f>
        <v>0</v>
      </c>
      <c r="I36" s="75"/>
      <c r="J36" s="73"/>
      <c r="K36" s="77"/>
      <c r="L36" s="70">
        <f>IF(C36=0,0,IFERROR(VLOOKUP(I36,'OSA Set Data 2025 (Locked)'!$B$30:$F$33,5,FALSE),0)*K36*$C36)</f>
        <v>0</v>
      </c>
      <c r="M36" s="75"/>
      <c r="N36" s="73"/>
      <c r="O36" s="73"/>
      <c r="P36" s="70">
        <f>IF(C36=0,0,IFERROR(VLOOKUP(M36,'OSA Set Data 2025 (Locked)'!$B$30:$F$33,5,FALSE),0)*O36*$C36)</f>
        <v>0</v>
      </c>
      <c r="Q36" s="69" t="str">
        <f t="shared" si="1"/>
        <v>-</v>
      </c>
      <c r="R36" s="71" t="str">
        <f t="shared" si="2"/>
        <v>-</v>
      </c>
    </row>
    <row r="37" spans="1:18" ht="14.4">
      <c r="A37" s="62">
        <v>2</v>
      </c>
      <c r="B37" s="72"/>
      <c r="C37" s="73"/>
      <c r="D37" s="74"/>
      <c r="E37" s="75"/>
      <c r="F37" s="73"/>
      <c r="G37" s="78"/>
      <c r="H37" s="68">
        <f>IF(C37=0,0, VLOOKUP(E37,'OSA Set Data 2025 (Locked)'!$B$30:$F$33,5,FALSE))*G37*$C37</f>
        <v>0</v>
      </c>
      <c r="I37" s="75"/>
      <c r="J37" s="73"/>
      <c r="K37" s="73"/>
      <c r="L37" s="70">
        <f>IF(C37=0,0,IFERROR(VLOOKUP(I37,'OSA Set Data 2025 (Locked)'!$B$30:$F$33,5,FALSE),0)*K37*$C37)</f>
        <v>0</v>
      </c>
      <c r="M37" s="75"/>
      <c r="N37" s="73"/>
      <c r="O37" s="73"/>
      <c r="P37" s="70">
        <f>IF(C37=0,0,IFERROR(VLOOKUP(M37,'OSA Set Data 2025 (Locked)'!$B$30:$F$33,5,FALSE),0)*O37*$C37)</f>
        <v>0</v>
      </c>
      <c r="Q37" s="69" t="str">
        <f t="shared" si="1"/>
        <v>-</v>
      </c>
      <c r="R37" s="71" t="str">
        <f t="shared" si="2"/>
        <v>-</v>
      </c>
    </row>
    <row r="38" spans="1:18" ht="14.4">
      <c r="A38" s="62">
        <v>3</v>
      </c>
      <c r="B38" s="72"/>
      <c r="C38" s="73"/>
      <c r="D38" s="74"/>
      <c r="E38" s="75"/>
      <c r="F38" s="73"/>
      <c r="G38" s="78"/>
      <c r="H38" s="68">
        <f>IF(C38=0,0, VLOOKUP(E38,'OSA Set Data 2025 (Locked)'!$B$30:$F$33,5,FALSE))*G38*$C38</f>
        <v>0</v>
      </c>
      <c r="I38" s="75"/>
      <c r="J38" s="73"/>
      <c r="K38" s="73"/>
      <c r="L38" s="70">
        <f>IF(C38=0,0,IFERROR(VLOOKUP(I38,'OSA Set Data 2025 (Locked)'!$B$30:$F$33,5,FALSE),0)*K38*$C38)</f>
        <v>0</v>
      </c>
      <c r="M38" s="75"/>
      <c r="N38" s="73"/>
      <c r="O38" s="73"/>
      <c r="P38" s="70">
        <f>IF(C38=0,0,IFERROR(VLOOKUP(M38,'OSA Set Data 2025 (Locked)'!$B$30:$F$33,5,FALSE),0)*O38*$C38)</f>
        <v>0</v>
      </c>
      <c r="Q38" s="69" t="str">
        <f t="shared" si="1"/>
        <v>-</v>
      </c>
      <c r="R38" s="71" t="str">
        <f t="shared" si="2"/>
        <v>-</v>
      </c>
    </row>
    <row r="39" spans="1:18" ht="14.4">
      <c r="A39" s="62">
        <v>4</v>
      </c>
      <c r="B39" s="72"/>
      <c r="C39" s="73"/>
      <c r="D39" s="74"/>
      <c r="E39" s="75"/>
      <c r="F39" s="73"/>
      <c r="G39" s="78"/>
      <c r="H39" s="68">
        <f>IF(C39=0,0, VLOOKUP(E39,'OSA Set Data 2025 (Locked)'!$B$30:$F$33,5,FALSE))*G39*$C39</f>
        <v>0</v>
      </c>
      <c r="I39" s="75"/>
      <c r="J39" s="73"/>
      <c r="K39" s="73"/>
      <c r="L39" s="70">
        <f>IF(C39=0,0,IFERROR(VLOOKUP(I39,'OSA Set Data 2025 (Locked)'!$B$30:$F$33,5,FALSE),0)*K39*$C39)</f>
        <v>0</v>
      </c>
      <c r="M39" s="75"/>
      <c r="N39" s="73"/>
      <c r="O39" s="73"/>
      <c r="P39" s="70">
        <f>IF(C39=0,0,IFERROR(VLOOKUP(M39,'OSA Set Data 2025 (Locked)'!$B$30:$F$33,5,FALSE),0)*O39*$C39)</f>
        <v>0</v>
      </c>
      <c r="Q39" s="69" t="str">
        <f t="shared" si="1"/>
        <v>-</v>
      </c>
      <c r="R39" s="71" t="str">
        <f t="shared" si="2"/>
        <v>-</v>
      </c>
    </row>
    <row r="40" spans="1:18" ht="14.4">
      <c r="A40" s="62">
        <v>5</v>
      </c>
      <c r="B40" s="72"/>
      <c r="C40" s="73"/>
      <c r="D40" s="74"/>
      <c r="E40" s="75"/>
      <c r="F40" s="73"/>
      <c r="G40" s="78"/>
      <c r="H40" s="68">
        <f>IF(C40=0,0, VLOOKUP(E40,'OSA Set Data 2025 (Locked)'!$B$30:$F$33,5,FALSE))*G40*$C40</f>
        <v>0</v>
      </c>
      <c r="I40" s="75"/>
      <c r="J40" s="73"/>
      <c r="K40" s="73"/>
      <c r="L40" s="70">
        <f>IF(C40=0,0,IFERROR(VLOOKUP(I40,'OSA Set Data 2025 (Locked)'!$B$30:$F$33,5,FALSE),0)*K40*$C40)</f>
        <v>0</v>
      </c>
      <c r="M40" s="75"/>
      <c r="N40" s="73"/>
      <c r="O40" s="73"/>
      <c r="P40" s="70">
        <f>IF(C40=0,0,IFERROR(VLOOKUP(M40,'OSA Set Data 2025 (Locked)'!$B$30:$F$33,5,FALSE),0)*O40*$C40)</f>
        <v>0</v>
      </c>
      <c r="Q40" s="69" t="str">
        <f t="shared" si="1"/>
        <v>-</v>
      </c>
      <c r="R40" s="71" t="str">
        <f t="shared" si="2"/>
        <v>-</v>
      </c>
    </row>
    <row r="41" spans="1:18" ht="14.4">
      <c r="A41" s="62">
        <v>6</v>
      </c>
      <c r="B41" s="72"/>
      <c r="C41" s="73"/>
      <c r="D41" s="74"/>
      <c r="E41" s="75"/>
      <c r="F41" s="73"/>
      <c r="G41" s="78"/>
      <c r="H41" s="68">
        <f>IF(C41=0,0, VLOOKUP(E41,'OSA Set Data 2025 (Locked)'!$B$30:$F$33,5,FALSE))*G41*$C41</f>
        <v>0</v>
      </c>
      <c r="I41" s="75"/>
      <c r="J41" s="73"/>
      <c r="K41" s="73"/>
      <c r="L41" s="70">
        <f>IF(C41=0,0,IFERROR(VLOOKUP(I41,'OSA Set Data 2025 (Locked)'!$B$30:$F$33,5,FALSE),0)*K41*$C41)</f>
        <v>0</v>
      </c>
      <c r="M41" s="75"/>
      <c r="N41" s="73"/>
      <c r="O41" s="73"/>
      <c r="P41" s="70">
        <f>IF(C41=0,0,IFERROR(VLOOKUP(M41,'OSA Set Data 2025 (Locked)'!$B$30:$F$33,5,FALSE),0)*O41*$C41)</f>
        <v>0</v>
      </c>
      <c r="Q41" s="69" t="str">
        <f t="shared" si="1"/>
        <v>-</v>
      </c>
      <c r="R41" s="71" t="str">
        <f t="shared" si="2"/>
        <v>-</v>
      </c>
    </row>
    <row r="42" spans="1:18" ht="14.4">
      <c r="A42" s="62">
        <v>7</v>
      </c>
      <c r="B42" s="72"/>
      <c r="C42" s="73"/>
      <c r="D42" s="74"/>
      <c r="E42" s="75"/>
      <c r="F42" s="73"/>
      <c r="G42" s="78"/>
      <c r="H42" s="68">
        <f>IF(C42=0,0, VLOOKUP(E42,'OSA Set Data 2025 (Locked)'!$B$30:$F$33,5,FALSE))*G42*$C42</f>
        <v>0</v>
      </c>
      <c r="I42" s="75"/>
      <c r="J42" s="73"/>
      <c r="K42" s="73"/>
      <c r="L42" s="70">
        <f>IF(C42=0,0,IFERROR(VLOOKUP(I42,'OSA Set Data 2025 (Locked)'!$B$30:$F$33,5,FALSE),0)*K42*$C42)</f>
        <v>0</v>
      </c>
      <c r="M42" s="75"/>
      <c r="N42" s="73"/>
      <c r="O42" s="73"/>
      <c r="P42" s="70">
        <f>IF(C42=0,0,IFERROR(VLOOKUP(M42,'OSA Set Data 2025 (Locked)'!$B$30:$F$33,5,FALSE),0)*O42*$C42)</f>
        <v>0</v>
      </c>
      <c r="Q42" s="69" t="str">
        <f t="shared" si="1"/>
        <v>-</v>
      </c>
      <c r="R42" s="71" t="str">
        <f t="shared" si="2"/>
        <v>-</v>
      </c>
    </row>
    <row r="43" spans="1:18" ht="14.4">
      <c r="A43" s="62">
        <v>8</v>
      </c>
      <c r="B43" s="72"/>
      <c r="C43" s="73"/>
      <c r="D43" s="74"/>
      <c r="E43" s="75"/>
      <c r="F43" s="73"/>
      <c r="G43" s="78"/>
      <c r="H43" s="68">
        <f>IF(C43=0,0, VLOOKUP(E43,'OSA Set Data 2025 (Locked)'!$B$30:$F$33,5,FALSE))*G43*$C43</f>
        <v>0</v>
      </c>
      <c r="I43" s="75"/>
      <c r="J43" s="73"/>
      <c r="K43" s="73"/>
      <c r="L43" s="70">
        <f>IF(C43=0,0,IFERROR(VLOOKUP(I43,'OSA Set Data 2025 (Locked)'!$B$30:$F$33,5,FALSE),0)*K43*$C43)</f>
        <v>0</v>
      </c>
      <c r="M43" s="75"/>
      <c r="N43" s="73"/>
      <c r="O43" s="73"/>
      <c r="P43" s="70">
        <f>IF(C43=0,0,IFERROR(VLOOKUP(M43,'OSA Set Data 2025 (Locked)'!$B$30:$F$33,5,FALSE),0)*O43*$C43)</f>
        <v>0</v>
      </c>
      <c r="Q43" s="69" t="str">
        <f t="shared" si="1"/>
        <v>-</v>
      </c>
      <c r="R43" s="71" t="str">
        <f t="shared" si="2"/>
        <v>-</v>
      </c>
    </row>
    <row r="44" spans="1:18" ht="14.4">
      <c r="A44" s="62">
        <v>9</v>
      </c>
      <c r="B44" s="72"/>
      <c r="C44" s="73"/>
      <c r="D44" s="74"/>
      <c r="E44" s="75"/>
      <c r="F44" s="73"/>
      <c r="G44" s="78"/>
      <c r="H44" s="68">
        <f>IF(C44=0,0, VLOOKUP(E44,'OSA Set Data 2025 (Locked)'!$B$30:$F$33,5,FALSE))*G44*$C44</f>
        <v>0</v>
      </c>
      <c r="I44" s="75"/>
      <c r="J44" s="73"/>
      <c r="K44" s="73"/>
      <c r="L44" s="70">
        <f>IF(C44=0,0,IFERROR(VLOOKUP(I44,'OSA Set Data 2025 (Locked)'!$B$30:$F$33,5,FALSE),0)*K44*$C44)</f>
        <v>0</v>
      </c>
      <c r="M44" s="75"/>
      <c r="N44" s="73"/>
      <c r="O44" s="73"/>
      <c r="P44" s="70">
        <f>IF(C44=0,0,IFERROR(VLOOKUP(M44,'OSA Set Data 2025 (Locked)'!$B$30:$F$33,5,FALSE),0)*O44*$C44)</f>
        <v>0</v>
      </c>
      <c r="Q44" s="69" t="str">
        <f t="shared" si="1"/>
        <v>-</v>
      </c>
      <c r="R44" s="71" t="str">
        <f t="shared" si="2"/>
        <v>-</v>
      </c>
    </row>
    <row r="45" spans="1:18" ht="14.4">
      <c r="A45" s="62">
        <v>10</v>
      </c>
      <c r="B45" s="72"/>
      <c r="C45" s="73"/>
      <c r="D45" s="74"/>
      <c r="E45" s="75"/>
      <c r="F45" s="73"/>
      <c r="G45" s="78"/>
      <c r="H45" s="68">
        <f>IF(C45=0,0, VLOOKUP(E45,'OSA Set Data 2025 (Locked)'!$B$30:$F$33,5,FALSE))*G45*$C45</f>
        <v>0</v>
      </c>
      <c r="I45" s="75"/>
      <c r="J45" s="73"/>
      <c r="K45" s="73"/>
      <c r="L45" s="70">
        <f>IF(C45=0,0,IFERROR(VLOOKUP(I45,'OSA Set Data 2025 (Locked)'!$B$30:$F$33,5,FALSE),0)*K45*$C45)</f>
        <v>0</v>
      </c>
      <c r="M45" s="75"/>
      <c r="N45" s="73"/>
      <c r="O45" s="73"/>
      <c r="P45" s="70">
        <f>IF(C45=0,0,IFERROR(VLOOKUP(M45,'OSA Set Data 2025 (Locked)'!$B$30:$F$33,5,FALSE),0)*O45*$C45)</f>
        <v>0</v>
      </c>
      <c r="Q45" s="69" t="str">
        <f t="shared" si="1"/>
        <v>-</v>
      </c>
      <c r="R45" s="71" t="str">
        <f t="shared" si="2"/>
        <v>-</v>
      </c>
    </row>
    <row r="46" spans="1:18" ht="14.4">
      <c r="A46" s="62">
        <v>11</v>
      </c>
      <c r="B46" s="72"/>
      <c r="C46" s="73"/>
      <c r="D46" s="74"/>
      <c r="E46" s="75"/>
      <c r="F46" s="73"/>
      <c r="G46" s="78"/>
      <c r="H46" s="68">
        <f>IF(C46=0,0, VLOOKUP(E46,'OSA Set Data 2025 (Locked)'!$B$30:$F$33,5,FALSE))*G46*$C46</f>
        <v>0</v>
      </c>
      <c r="I46" s="75"/>
      <c r="J46" s="73"/>
      <c r="K46" s="73"/>
      <c r="L46" s="70">
        <f>IF(C46=0,0,IFERROR(VLOOKUP(I46,'OSA Set Data 2025 (Locked)'!$B$30:$F$33,5,FALSE),0)*K46*$C46)</f>
        <v>0</v>
      </c>
      <c r="M46" s="75"/>
      <c r="N46" s="73"/>
      <c r="O46" s="73"/>
      <c r="P46" s="70">
        <f>IF(C46=0,0,IFERROR(VLOOKUP(M46,'OSA Set Data 2025 (Locked)'!$B$30:$F$33,5,FALSE),0)*O46*$C46)</f>
        <v>0</v>
      </c>
      <c r="Q46" s="69" t="str">
        <f t="shared" si="1"/>
        <v>-</v>
      </c>
      <c r="R46" s="71" t="str">
        <f t="shared" si="2"/>
        <v>-</v>
      </c>
    </row>
    <row r="47" spans="1:18" ht="14.4">
      <c r="A47" s="62">
        <v>12</v>
      </c>
      <c r="B47" s="72"/>
      <c r="C47" s="73"/>
      <c r="D47" s="74"/>
      <c r="E47" s="75"/>
      <c r="F47" s="73"/>
      <c r="G47" s="78"/>
      <c r="H47" s="68">
        <f>IF(C47=0,0, VLOOKUP(E47,'OSA Set Data 2025 (Locked)'!$B$30:$F$33,5,FALSE))*G47*$C47</f>
        <v>0</v>
      </c>
      <c r="I47" s="75"/>
      <c r="J47" s="73"/>
      <c r="K47" s="73"/>
      <c r="L47" s="70">
        <f>IF(C47=0,0,IFERROR(VLOOKUP(I47,'OSA Set Data 2025 (Locked)'!$B$30:$F$33,5,FALSE),0)*K47*$C47)</f>
        <v>0</v>
      </c>
      <c r="M47" s="75"/>
      <c r="N47" s="73"/>
      <c r="O47" s="73"/>
      <c r="P47" s="70">
        <f>IF(C47=0,0,IFERROR(VLOOKUP(M47,'OSA Set Data 2025 (Locked)'!$B$30:$F$33,5,FALSE),0)*O47*$C47)</f>
        <v>0</v>
      </c>
      <c r="Q47" s="69" t="str">
        <f t="shared" si="1"/>
        <v>-</v>
      </c>
      <c r="R47" s="71" t="str">
        <f t="shared" si="2"/>
        <v>-</v>
      </c>
    </row>
    <row r="48" spans="1:18" ht="14.4">
      <c r="A48" s="62">
        <v>13</v>
      </c>
      <c r="B48" s="72"/>
      <c r="C48" s="73"/>
      <c r="D48" s="74"/>
      <c r="E48" s="75"/>
      <c r="F48" s="73"/>
      <c r="G48" s="78"/>
      <c r="H48" s="68">
        <f>IF(C48=0,0, VLOOKUP(E48,'OSA Set Data 2025 (Locked)'!$B$30:$F$33,5,FALSE))*G48*$C48</f>
        <v>0</v>
      </c>
      <c r="I48" s="75"/>
      <c r="J48" s="73"/>
      <c r="K48" s="73"/>
      <c r="L48" s="70">
        <f>IF(C48=0,0,IFERROR(VLOOKUP(I48,'OSA Set Data 2025 (Locked)'!$B$30:$F$33,5,FALSE),0)*K48*$C48)</f>
        <v>0</v>
      </c>
      <c r="M48" s="75"/>
      <c r="N48" s="73"/>
      <c r="O48" s="73"/>
      <c r="P48" s="70">
        <f>IF(C48=0,0,IFERROR(VLOOKUP(M48,'OSA Set Data 2025 (Locked)'!$B$30:$F$33,5,FALSE),0)*O48*$C48)</f>
        <v>0</v>
      </c>
      <c r="Q48" s="69" t="str">
        <f t="shared" si="1"/>
        <v>-</v>
      </c>
      <c r="R48" s="71" t="str">
        <f t="shared" si="2"/>
        <v>-</v>
      </c>
    </row>
    <row r="49" spans="1:18" ht="14.4">
      <c r="A49" s="62">
        <v>14</v>
      </c>
      <c r="B49" s="72"/>
      <c r="C49" s="73"/>
      <c r="D49" s="74"/>
      <c r="E49" s="75"/>
      <c r="F49" s="73"/>
      <c r="G49" s="78"/>
      <c r="H49" s="68">
        <f>IF(C49=0,0, VLOOKUP(E49,'OSA Set Data 2025 (Locked)'!$B$30:$F$33,5,FALSE))*G49*$C49</f>
        <v>0</v>
      </c>
      <c r="I49" s="75"/>
      <c r="J49" s="73"/>
      <c r="K49" s="73"/>
      <c r="L49" s="70">
        <f>IF(C49=0,0,IFERROR(VLOOKUP(I49,'OSA Set Data 2025 (Locked)'!$B$30:$F$33,5,FALSE),0)*K49*$C49)</f>
        <v>0</v>
      </c>
      <c r="M49" s="75"/>
      <c r="N49" s="73"/>
      <c r="O49" s="73"/>
      <c r="P49" s="70">
        <f>IF(C49=0,0,IFERROR(VLOOKUP(M49,'OSA Set Data 2025 (Locked)'!$B$30:$F$33,5,FALSE),0)*O49*$C49)</f>
        <v>0</v>
      </c>
      <c r="Q49" s="69" t="str">
        <f t="shared" si="1"/>
        <v>-</v>
      </c>
      <c r="R49" s="71" t="str">
        <f t="shared" si="2"/>
        <v>-</v>
      </c>
    </row>
    <row r="50" spans="1:18" ht="14.4">
      <c r="A50" s="62">
        <v>15</v>
      </c>
      <c r="B50" s="72"/>
      <c r="C50" s="73"/>
      <c r="D50" s="74"/>
      <c r="E50" s="75"/>
      <c r="F50" s="73"/>
      <c r="G50" s="78"/>
      <c r="H50" s="68">
        <f>IF(C50=0,0, VLOOKUP(E50,'OSA Set Data 2025 (Locked)'!$B$30:$F$33,5,FALSE))*G50*$C50</f>
        <v>0</v>
      </c>
      <c r="I50" s="75"/>
      <c r="J50" s="73"/>
      <c r="K50" s="73"/>
      <c r="L50" s="70">
        <f>IF(C50=0,0,IFERROR(VLOOKUP(I50,'OSA Set Data 2025 (Locked)'!$B$30:$F$33,5,FALSE),0)*K50*$C50)</f>
        <v>0</v>
      </c>
      <c r="M50" s="75"/>
      <c r="N50" s="73"/>
      <c r="O50" s="73"/>
      <c r="P50" s="70">
        <f>IF(C50=0,0,IFERROR(VLOOKUP(M50,'OSA Set Data 2025 (Locked)'!$B$30:$F$33,5,FALSE),0)*O50*$C50)</f>
        <v>0</v>
      </c>
      <c r="Q50" s="69" t="str">
        <f t="shared" si="1"/>
        <v>-</v>
      </c>
      <c r="R50" s="71" t="str">
        <f t="shared" si="2"/>
        <v>-</v>
      </c>
    </row>
    <row r="51" spans="1:18" ht="14.4">
      <c r="A51" s="62">
        <v>16</v>
      </c>
      <c r="B51" s="72"/>
      <c r="C51" s="73"/>
      <c r="D51" s="74"/>
      <c r="E51" s="75"/>
      <c r="F51" s="73"/>
      <c r="G51" s="78"/>
      <c r="H51" s="68">
        <f>IF(C51=0,0, VLOOKUP(E51,'OSA Set Data 2025 (Locked)'!$B$30:$F$33,5,FALSE))*G51*$C51</f>
        <v>0</v>
      </c>
      <c r="I51" s="75"/>
      <c r="J51" s="73"/>
      <c r="K51" s="73"/>
      <c r="L51" s="70">
        <f>IF(C51=0,0,IFERROR(VLOOKUP(I51,'OSA Set Data 2025 (Locked)'!$B$30:$F$33,5,FALSE),0)*K51*$C51)</f>
        <v>0</v>
      </c>
      <c r="M51" s="75"/>
      <c r="N51" s="73"/>
      <c r="O51" s="73"/>
      <c r="P51" s="70">
        <f>IF(C51=0,0,IFERROR(VLOOKUP(M51,'OSA Set Data 2025 (Locked)'!$B$30:$F$33,5,FALSE),0)*O51*$C51)</f>
        <v>0</v>
      </c>
      <c r="Q51" s="69" t="str">
        <f t="shared" si="1"/>
        <v>-</v>
      </c>
      <c r="R51" s="71" t="str">
        <f t="shared" si="2"/>
        <v>-</v>
      </c>
    </row>
    <row r="52" spans="1:18" ht="14.4">
      <c r="A52" s="62">
        <v>17</v>
      </c>
      <c r="B52" s="72"/>
      <c r="C52" s="73"/>
      <c r="D52" s="74"/>
      <c r="E52" s="75"/>
      <c r="F52" s="73"/>
      <c r="G52" s="78"/>
      <c r="H52" s="68">
        <f>IF(C52=0,0, VLOOKUP(E52,'OSA Set Data 2025 (Locked)'!$B$30:$F$33,5,FALSE))*G52*$C52</f>
        <v>0</v>
      </c>
      <c r="I52" s="75"/>
      <c r="J52" s="73"/>
      <c r="K52" s="73"/>
      <c r="L52" s="70">
        <f>IF(C52=0,0,IFERROR(VLOOKUP(I52,'OSA Set Data 2025 (Locked)'!$B$30:$F$33,5,FALSE),0)*K52*$C52)</f>
        <v>0</v>
      </c>
      <c r="M52" s="75"/>
      <c r="N52" s="73"/>
      <c r="O52" s="73"/>
      <c r="P52" s="70">
        <f>IF(C52=0,0,IFERROR(VLOOKUP(M52,'OSA Set Data 2025 (Locked)'!$B$30:$F$33,5,FALSE),0)*O52*$C52)</f>
        <v>0</v>
      </c>
      <c r="Q52" s="69" t="str">
        <f t="shared" si="1"/>
        <v>-</v>
      </c>
      <c r="R52" s="71" t="str">
        <f t="shared" si="2"/>
        <v>-</v>
      </c>
    </row>
    <row r="53" spans="1:18" ht="14.4">
      <c r="A53" s="62">
        <v>18</v>
      </c>
      <c r="B53" s="72"/>
      <c r="C53" s="73"/>
      <c r="D53" s="74"/>
      <c r="E53" s="75"/>
      <c r="F53" s="73"/>
      <c r="G53" s="78"/>
      <c r="H53" s="68">
        <f>IF(C53=0,0, VLOOKUP(E53,'OSA Set Data 2025 (Locked)'!$B$30:$F$33,5,FALSE))*G53*$C53</f>
        <v>0</v>
      </c>
      <c r="I53" s="75"/>
      <c r="J53" s="73"/>
      <c r="K53" s="73"/>
      <c r="L53" s="70">
        <f>IF(C53=0,0,IFERROR(VLOOKUP(I53,'OSA Set Data 2025 (Locked)'!$B$30:$F$33,5,FALSE),0)*K53*$C53)</f>
        <v>0</v>
      </c>
      <c r="M53" s="75"/>
      <c r="N53" s="73"/>
      <c r="O53" s="73"/>
      <c r="P53" s="70">
        <f>IF(C53=0,0,IFERROR(VLOOKUP(M53,'OSA Set Data 2025 (Locked)'!$B$30:$F$33,5,FALSE),0)*O53*$C53)</f>
        <v>0</v>
      </c>
      <c r="Q53" s="69" t="str">
        <f t="shared" si="1"/>
        <v>-</v>
      </c>
      <c r="R53" s="71" t="str">
        <f t="shared" si="2"/>
        <v>-</v>
      </c>
    </row>
    <row r="54" spans="1:18" ht="14.4">
      <c r="A54" s="62">
        <v>19</v>
      </c>
      <c r="B54" s="72"/>
      <c r="C54" s="73"/>
      <c r="D54" s="74"/>
      <c r="E54" s="75"/>
      <c r="F54" s="73"/>
      <c r="G54" s="78"/>
      <c r="H54" s="68">
        <f>IF(C54=0,0, VLOOKUP(E54,'OSA Set Data 2025 (Locked)'!$B$30:$F$33,5,FALSE))*G54*$C54</f>
        <v>0</v>
      </c>
      <c r="I54" s="75"/>
      <c r="J54" s="73"/>
      <c r="K54" s="73"/>
      <c r="L54" s="70">
        <f>IF(C54=0,0,IFERROR(VLOOKUP(I54,'OSA Set Data 2025 (Locked)'!$B$30:$F$33,5,FALSE),0)*K54*$C54)</f>
        <v>0</v>
      </c>
      <c r="M54" s="75"/>
      <c r="N54" s="73"/>
      <c r="O54" s="73"/>
      <c r="P54" s="70">
        <f>IF(C54=0,0,IFERROR(VLOOKUP(M54,'OSA Set Data 2025 (Locked)'!$B$30:$F$33,5,FALSE),0)*O54*$C54)</f>
        <v>0</v>
      </c>
      <c r="Q54" s="69" t="str">
        <f t="shared" si="1"/>
        <v>-</v>
      </c>
      <c r="R54" s="71" t="str">
        <f t="shared" si="2"/>
        <v>-</v>
      </c>
    </row>
    <row r="55" spans="1:18" ht="14.4">
      <c r="A55" s="62">
        <v>20</v>
      </c>
      <c r="B55" s="72"/>
      <c r="C55" s="73"/>
      <c r="D55" s="74"/>
      <c r="E55" s="75"/>
      <c r="F55" s="73"/>
      <c r="G55" s="78"/>
      <c r="H55" s="68">
        <f>IF(C55=0,0, VLOOKUP(E55,'OSA Set Data 2025 (Locked)'!$B$30:$F$33,5,FALSE))*G55*$C55</f>
        <v>0</v>
      </c>
      <c r="I55" s="75"/>
      <c r="J55" s="73"/>
      <c r="K55" s="73"/>
      <c r="L55" s="70">
        <f>IF(C55=0,0,IFERROR(VLOOKUP(I55,'OSA Set Data 2025 (Locked)'!$B$30:$F$33,5,FALSE),0)*K55*$C55)</f>
        <v>0</v>
      </c>
      <c r="M55" s="75"/>
      <c r="N55" s="73"/>
      <c r="O55" s="73"/>
      <c r="P55" s="70">
        <f>IF(C55=0,0,IFERROR(VLOOKUP(M55,'OSA Set Data 2025 (Locked)'!$B$30:$F$33,5,FALSE),0)*O55*$C55)</f>
        <v>0</v>
      </c>
      <c r="Q55" s="69" t="str">
        <f t="shared" si="1"/>
        <v>-</v>
      </c>
      <c r="R55" s="71" t="str">
        <f t="shared" si="2"/>
        <v>-</v>
      </c>
    </row>
    <row r="56" spans="1:18" ht="14.4">
      <c r="A56" s="62">
        <v>21</v>
      </c>
      <c r="B56" s="72"/>
      <c r="C56" s="73"/>
      <c r="D56" s="74"/>
      <c r="E56" s="75"/>
      <c r="F56" s="73"/>
      <c r="G56" s="78"/>
      <c r="H56" s="68">
        <f>IF(C56=0,0, VLOOKUP(E56,'OSA Set Data 2025 (Locked)'!$B$30:$F$33,5,FALSE))*G56*$C56</f>
        <v>0</v>
      </c>
      <c r="I56" s="75"/>
      <c r="J56" s="73"/>
      <c r="K56" s="73"/>
      <c r="L56" s="70">
        <f>IF(C56=0,0,IFERROR(VLOOKUP(I56,'OSA Set Data 2025 (Locked)'!$B$30:$F$33,5,FALSE),0)*K56*$C56)</f>
        <v>0</v>
      </c>
      <c r="M56" s="75"/>
      <c r="N56" s="73"/>
      <c r="O56" s="73"/>
      <c r="P56" s="70">
        <f>IF(C56=0,0,IFERROR(VLOOKUP(M56,'OSA Set Data 2025 (Locked)'!$B$30:$F$33,5,FALSE),0)*O56*$C56)</f>
        <v>0</v>
      </c>
      <c r="Q56" s="69" t="str">
        <f t="shared" si="1"/>
        <v>-</v>
      </c>
      <c r="R56" s="71" t="str">
        <f t="shared" si="2"/>
        <v>-</v>
      </c>
    </row>
    <row r="57" spans="1:18" ht="14.4">
      <c r="A57" s="62">
        <v>22</v>
      </c>
      <c r="B57" s="72"/>
      <c r="C57" s="73"/>
      <c r="D57" s="74"/>
      <c r="E57" s="75"/>
      <c r="F57" s="73"/>
      <c r="G57" s="78"/>
      <c r="H57" s="68">
        <f>IF(C57=0,0, VLOOKUP(E57,'OSA Set Data 2025 (Locked)'!$B$30:$F$33,5,FALSE))*G57*$C57</f>
        <v>0</v>
      </c>
      <c r="I57" s="75"/>
      <c r="J57" s="73"/>
      <c r="K57" s="73"/>
      <c r="L57" s="70">
        <f>IF(C57=0,0,IFERROR(VLOOKUP(I57,'OSA Set Data 2025 (Locked)'!$B$30:$F$33,5,FALSE),0)*K57*$C57)</f>
        <v>0</v>
      </c>
      <c r="M57" s="75"/>
      <c r="N57" s="73"/>
      <c r="O57" s="73"/>
      <c r="P57" s="70">
        <f>IF(C57=0,0,IFERROR(VLOOKUP(M57,'OSA Set Data 2025 (Locked)'!$B$30:$F$33,5,FALSE),0)*O57*$C57)</f>
        <v>0</v>
      </c>
      <c r="Q57" s="69" t="str">
        <f t="shared" si="1"/>
        <v>-</v>
      </c>
      <c r="R57" s="71" t="str">
        <f t="shared" si="2"/>
        <v>-</v>
      </c>
    </row>
    <row r="58" spans="1:18" ht="14.4">
      <c r="A58" s="62">
        <v>23</v>
      </c>
      <c r="B58" s="72"/>
      <c r="C58" s="73"/>
      <c r="D58" s="74"/>
      <c r="E58" s="75"/>
      <c r="F58" s="73"/>
      <c r="G58" s="78"/>
      <c r="H58" s="68">
        <f>IF(C58=0,0, VLOOKUP(E58,'OSA Set Data 2025 (Locked)'!$B$30:$F$33,5,FALSE))*G58*$C58</f>
        <v>0</v>
      </c>
      <c r="I58" s="75"/>
      <c r="J58" s="73"/>
      <c r="K58" s="73"/>
      <c r="L58" s="70">
        <f>IF(C58=0,0,IFERROR(VLOOKUP(I58,'OSA Set Data 2025 (Locked)'!$B$30:$F$33,5,FALSE),0)*K58*$C58)</f>
        <v>0</v>
      </c>
      <c r="M58" s="75"/>
      <c r="N58" s="73"/>
      <c r="O58" s="73"/>
      <c r="P58" s="70">
        <f>IF(C58=0,0,IFERROR(VLOOKUP(M58,'OSA Set Data 2025 (Locked)'!$B$30:$F$33,5,FALSE),0)*O58*$C58)</f>
        <v>0</v>
      </c>
      <c r="Q58" s="69" t="str">
        <f t="shared" si="1"/>
        <v>-</v>
      </c>
      <c r="R58" s="71" t="str">
        <f t="shared" si="2"/>
        <v>-</v>
      </c>
    </row>
    <row r="59" spans="1:18" ht="14.4">
      <c r="A59" s="62">
        <v>24</v>
      </c>
      <c r="B59" s="72"/>
      <c r="C59" s="73"/>
      <c r="D59" s="74"/>
      <c r="E59" s="75"/>
      <c r="F59" s="73"/>
      <c r="G59" s="78"/>
      <c r="H59" s="68">
        <f>IF(C59=0,0, VLOOKUP(E59,'OSA Set Data 2025 (Locked)'!$B$30:$F$33,5,FALSE))*G59*$C59</f>
        <v>0</v>
      </c>
      <c r="I59" s="75"/>
      <c r="J59" s="73"/>
      <c r="K59" s="73"/>
      <c r="L59" s="70">
        <f>IF(C59=0,0,IFERROR(VLOOKUP(I59,'OSA Set Data 2025 (Locked)'!$B$30:$F$33,5,FALSE),0)*K59*$C59)</f>
        <v>0</v>
      </c>
      <c r="M59" s="75"/>
      <c r="N59" s="73"/>
      <c r="O59" s="73"/>
      <c r="P59" s="70">
        <f>IF(C59=0,0,IFERROR(VLOOKUP(M59,'OSA Set Data 2025 (Locked)'!$B$30:$F$33,5,FALSE),0)*O59*$C59)</f>
        <v>0</v>
      </c>
      <c r="Q59" s="69" t="str">
        <f t="shared" si="1"/>
        <v>-</v>
      </c>
      <c r="R59" s="71" t="str">
        <f t="shared" si="2"/>
        <v>-</v>
      </c>
    </row>
    <row r="60" spans="1:18" ht="14.4">
      <c r="A60" s="62">
        <v>25</v>
      </c>
      <c r="B60" s="72"/>
      <c r="C60" s="73"/>
      <c r="D60" s="74"/>
      <c r="E60" s="75"/>
      <c r="F60" s="73"/>
      <c r="G60" s="78"/>
      <c r="H60" s="68">
        <f>IF(C60=0,0, VLOOKUP(E60,'OSA Set Data 2025 (Locked)'!$B$30:$F$33,5,FALSE))*G60*$C60</f>
        <v>0</v>
      </c>
      <c r="I60" s="75"/>
      <c r="J60" s="73"/>
      <c r="K60" s="73"/>
      <c r="L60" s="70">
        <f>IF(C60=0,0,IFERROR(VLOOKUP(I60,'OSA Set Data 2025 (Locked)'!$B$30:$F$33,5,FALSE),0)*K60*$C60)</f>
        <v>0</v>
      </c>
      <c r="M60" s="75"/>
      <c r="N60" s="73"/>
      <c r="O60" s="73"/>
      <c r="P60" s="70">
        <f>IF(C60=0,0,IFERROR(VLOOKUP(M60,'OSA Set Data 2025 (Locked)'!$B$30:$F$33,5,FALSE),0)*O60*$C60)</f>
        <v>0</v>
      </c>
      <c r="Q60" s="69" t="str">
        <f t="shared" si="1"/>
        <v>-</v>
      </c>
      <c r="R60" s="71" t="str">
        <f t="shared" si="2"/>
        <v>-</v>
      </c>
    </row>
    <row r="61" spans="1:18" ht="14.4">
      <c r="A61" s="62">
        <v>26</v>
      </c>
      <c r="B61" s="72"/>
      <c r="C61" s="73"/>
      <c r="D61" s="74"/>
      <c r="E61" s="75"/>
      <c r="F61" s="73"/>
      <c r="G61" s="78"/>
      <c r="H61" s="68">
        <f>IF(C61=0,0, VLOOKUP(E61,'OSA Set Data 2025 (Locked)'!$B$30:$F$33,5,FALSE))*G61*$C61</f>
        <v>0</v>
      </c>
      <c r="I61" s="75"/>
      <c r="J61" s="73"/>
      <c r="K61" s="73"/>
      <c r="L61" s="70">
        <f>IF(C61=0,0,IFERROR(VLOOKUP(I61,'OSA Set Data 2025 (Locked)'!$B$30:$F$33,5,FALSE),0)*K61*$C61)</f>
        <v>0</v>
      </c>
      <c r="M61" s="75"/>
      <c r="N61" s="73"/>
      <c r="O61" s="73"/>
      <c r="P61" s="70">
        <f>IF(C61=0,0,IFERROR(VLOOKUP(M61,'OSA Set Data 2025 (Locked)'!$B$30:$F$33,5,FALSE),0)*O61*$C61)</f>
        <v>0</v>
      </c>
      <c r="Q61" s="69" t="str">
        <f t="shared" si="1"/>
        <v>-</v>
      </c>
      <c r="R61" s="71" t="str">
        <f t="shared" si="2"/>
        <v>-</v>
      </c>
    </row>
    <row r="62" spans="1:18" ht="14.4">
      <c r="A62" s="62">
        <v>27</v>
      </c>
      <c r="B62" s="72"/>
      <c r="C62" s="73"/>
      <c r="D62" s="74"/>
      <c r="E62" s="75"/>
      <c r="F62" s="73"/>
      <c r="G62" s="78"/>
      <c r="H62" s="68">
        <f>IF(C62=0,0, VLOOKUP(E62,'OSA Set Data 2025 (Locked)'!$B$30:$F$33,5,FALSE))*G62*$C62</f>
        <v>0</v>
      </c>
      <c r="I62" s="75"/>
      <c r="J62" s="73"/>
      <c r="K62" s="73"/>
      <c r="L62" s="70">
        <f>IF(C62=0,0,IFERROR(VLOOKUP(I62,'OSA Set Data 2025 (Locked)'!$B$30:$F$33,5,FALSE),0)*K62*$C62)</f>
        <v>0</v>
      </c>
      <c r="M62" s="75"/>
      <c r="N62" s="73"/>
      <c r="O62" s="73"/>
      <c r="P62" s="70">
        <f>IF(C62=0,0,IFERROR(VLOOKUP(M62,'OSA Set Data 2025 (Locked)'!$B$30:$F$33,5,FALSE),0)*O62*$C62)</f>
        <v>0</v>
      </c>
      <c r="Q62" s="69" t="str">
        <f t="shared" si="1"/>
        <v>-</v>
      </c>
      <c r="R62" s="71" t="str">
        <f t="shared" si="2"/>
        <v>-</v>
      </c>
    </row>
    <row r="63" spans="1:18" ht="14.4">
      <c r="A63" s="62">
        <v>28</v>
      </c>
      <c r="B63" s="72"/>
      <c r="C63" s="73"/>
      <c r="D63" s="74"/>
      <c r="E63" s="75"/>
      <c r="F63" s="73"/>
      <c r="G63" s="78"/>
      <c r="H63" s="68">
        <f>IF(C63=0,0, VLOOKUP(E63,'OSA Set Data 2025 (Locked)'!$B$30:$F$33,5,FALSE))*G63*$C63</f>
        <v>0</v>
      </c>
      <c r="I63" s="75"/>
      <c r="J63" s="73"/>
      <c r="K63" s="73"/>
      <c r="L63" s="70">
        <f>IF(C63=0,0,IFERROR(VLOOKUP(I63,'OSA Set Data 2025 (Locked)'!$B$30:$F$33,5,FALSE),0)*K63*$C63)</f>
        <v>0</v>
      </c>
      <c r="M63" s="75"/>
      <c r="N63" s="73"/>
      <c r="O63" s="73"/>
      <c r="P63" s="70">
        <f>IF(C63=0,0,IFERROR(VLOOKUP(M63,'OSA Set Data 2025 (Locked)'!$B$30:$F$33,5,FALSE),0)*O63*$C63)</f>
        <v>0</v>
      </c>
      <c r="Q63" s="69" t="str">
        <f t="shared" si="1"/>
        <v>-</v>
      </c>
      <c r="R63" s="71" t="str">
        <f t="shared" si="2"/>
        <v>-</v>
      </c>
    </row>
    <row r="64" spans="1:18" ht="14.4">
      <c r="A64" s="62">
        <v>29</v>
      </c>
      <c r="B64" s="72"/>
      <c r="C64" s="73"/>
      <c r="D64" s="74"/>
      <c r="E64" s="75"/>
      <c r="F64" s="73"/>
      <c r="G64" s="78"/>
      <c r="H64" s="68">
        <f>IF(C64=0,0, VLOOKUP(E64,'OSA Set Data 2025 (Locked)'!$B$30:$F$33,5,FALSE))*G64*$C64</f>
        <v>0</v>
      </c>
      <c r="I64" s="75"/>
      <c r="J64" s="73"/>
      <c r="K64" s="73"/>
      <c r="L64" s="70">
        <f>IF(C64=0,0,IFERROR(VLOOKUP(I64,'OSA Set Data 2025 (Locked)'!$B$30:$F$33,5,FALSE),0)*K64*$C64)</f>
        <v>0</v>
      </c>
      <c r="M64" s="75"/>
      <c r="N64" s="73"/>
      <c r="O64" s="73"/>
      <c r="P64" s="70">
        <f>IF(C64=0,0,IFERROR(VLOOKUP(M64,'OSA Set Data 2025 (Locked)'!$B$30:$F$33,5,FALSE),0)*O64*$C64)</f>
        <v>0</v>
      </c>
      <c r="Q64" s="69" t="str">
        <f t="shared" si="1"/>
        <v>-</v>
      </c>
      <c r="R64" s="71" t="str">
        <f t="shared" si="2"/>
        <v>-</v>
      </c>
    </row>
    <row r="65" spans="1:18" ht="14.4">
      <c r="A65" s="62">
        <v>30</v>
      </c>
      <c r="B65" s="72"/>
      <c r="C65" s="73"/>
      <c r="D65" s="74"/>
      <c r="E65" s="75"/>
      <c r="F65" s="73"/>
      <c r="G65" s="78"/>
      <c r="H65" s="68">
        <f>IF(C65=0,0, VLOOKUP(E65,'OSA Set Data 2025 (Locked)'!$B$30:$F$33,5,FALSE))*G65*$C65</f>
        <v>0</v>
      </c>
      <c r="I65" s="75"/>
      <c r="J65" s="73"/>
      <c r="K65" s="73"/>
      <c r="L65" s="70">
        <f>IF(C65=0,0,IFERROR(VLOOKUP(I65,'OSA Set Data 2025 (Locked)'!$B$30:$F$33,5,FALSE),0)*K65*$C65)</f>
        <v>0</v>
      </c>
      <c r="M65" s="75"/>
      <c r="N65" s="73"/>
      <c r="O65" s="73"/>
      <c r="P65" s="70">
        <f>IF(C65=0,0,IFERROR(VLOOKUP(M65,'OSA Set Data 2025 (Locked)'!$B$30:$F$33,5,FALSE),0)*O65*$C65)</f>
        <v>0</v>
      </c>
      <c r="Q65" s="69" t="str">
        <f t="shared" si="1"/>
        <v>-</v>
      </c>
      <c r="R65" s="71" t="str">
        <f t="shared" si="2"/>
        <v>-</v>
      </c>
    </row>
    <row r="66" spans="1:18" ht="14.4">
      <c r="A66" s="62">
        <v>31</v>
      </c>
      <c r="B66" s="72"/>
      <c r="C66" s="73"/>
      <c r="D66" s="74"/>
      <c r="E66" s="75"/>
      <c r="F66" s="73"/>
      <c r="G66" s="78"/>
      <c r="H66" s="68">
        <f>IF(C66=0,0, VLOOKUP(E66,'OSA Set Data 2025 (Locked)'!$B$30:$F$33,5,FALSE))*G66*$C66</f>
        <v>0</v>
      </c>
      <c r="I66" s="75"/>
      <c r="J66" s="73"/>
      <c r="K66" s="73"/>
      <c r="L66" s="70">
        <f>IF(C66=0,0,IFERROR(VLOOKUP(I66,'OSA Set Data 2025 (Locked)'!$B$30:$F$33,5,FALSE),0)*K66*$C66)</f>
        <v>0</v>
      </c>
      <c r="M66" s="75"/>
      <c r="N66" s="73"/>
      <c r="O66" s="73"/>
      <c r="P66" s="70">
        <f>IF(C66=0,0,IFERROR(VLOOKUP(M66,'OSA Set Data 2025 (Locked)'!$B$30:$F$33,5,FALSE),0)*O66*$C66)</f>
        <v>0</v>
      </c>
      <c r="Q66" s="69" t="str">
        <f t="shared" si="1"/>
        <v>-</v>
      </c>
      <c r="R66" s="71" t="str">
        <f t="shared" si="2"/>
        <v>-</v>
      </c>
    </row>
    <row r="67" spans="1:18" ht="14.4">
      <c r="A67" s="62">
        <v>32</v>
      </c>
      <c r="B67" s="72"/>
      <c r="C67" s="73"/>
      <c r="D67" s="74"/>
      <c r="E67" s="75"/>
      <c r="F67" s="73"/>
      <c r="G67" s="78"/>
      <c r="H67" s="68">
        <f>IF(C67=0,0, VLOOKUP(E67,'OSA Set Data 2025 (Locked)'!$B$30:$F$33,5,FALSE))*G67*$C67</f>
        <v>0</v>
      </c>
      <c r="I67" s="75"/>
      <c r="J67" s="73"/>
      <c r="K67" s="73"/>
      <c r="L67" s="70">
        <f>IF(C67=0,0,IFERROR(VLOOKUP(I67,'OSA Set Data 2025 (Locked)'!$B$30:$F$33,5,FALSE),0)*K67*$C67)</f>
        <v>0</v>
      </c>
      <c r="M67" s="75"/>
      <c r="N67" s="73"/>
      <c r="O67" s="73"/>
      <c r="P67" s="70">
        <f>IF(C67=0,0,IFERROR(VLOOKUP(M67,'OSA Set Data 2025 (Locked)'!$B$30:$F$33,5,FALSE),0)*O67*$C67)</f>
        <v>0</v>
      </c>
      <c r="Q67" s="69" t="str">
        <f t="shared" si="1"/>
        <v>-</v>
      </c>
      <c r="R67" s="71" t="str">
        <f t="shared" si="2"/>
        <v>-</v>
      </c>
    </row>
    <row r="68" spans="1:18" ht="14.4">
      <c r="A68" s="62">
        <v>33</v>
      </c>
      <c r="B68" s="72"/>
      <c r="C68" s="73"/>
      <c r="D68" s="74"/>
      <c r="E68" s="75"/>
      <c r="F68" s="73"/>
      <c r="G68" s="78"/>
      <c r="H68" s="68">
        <f>IF(C68=0,0, VLOOKUP(E68,'OSA Set Data 2025 (Locked)'!$B$30:$F$33,5,FALSE))*G68*$C68</f>
        <v>0</v>
      </c>
      <c r="I68" s="75"/>
      <c r="J68" s="73"/>
      <c r="K68" s="73"/>
      <c r="L68" s="70">
        <f>IF(C68=0,0,IFERROR(VLOOKUP(I68,'OSA Set Data 2025 (Locked)'!$B$30:$F$33,5,FALSE),0)*K68*$C68)</f>
        <v>0</v>
      </c>
      <c r="M68" s="75"/>
      <c r="N68" s="73"/>
      <c r="O68" s="73"/>
      <c r="P68" s="70">
        <f>IF(C68=0,0,IFERROR(VLOOKUP(M68,'OSA Set Data 2025 (Locked)'!$B$30:$F$33,5,FALSE),0)*O68*$C68)</f>
        <v>0</v>
      </c>
      <c r="Q68" s="69" t="str">
        <f t="shared" si="1"/>
        <v>-</v>
      </c>
      <c r="R68" s="71" t="str">
        <f t="shared" si="2"/>
        <v>-</v>
      </c>
    </row>
    <row r="69" spans="1:18" ht="14.4">
      <c r="A69" s="62">
        <v>34</v>
      </c>
      <c r="B69" s="72"/>
      <c r="C69" s="73"/>
      <c r="D69" s="74"/>
      <c r="E69" s="75"/>
      <c r="F69" s="73"/>
      <c r="G69" s="78"/>
      <c r="H69" s="68">
        <f>IF(C69=0,0, VLOOKUP(E69,'OSA Set Data 2025 (Locked)'!$B$30:$F$33,5,FALSE))*G69*$C69</f>
        <v>0</v>
      </c>
      <c r="I69" s="75"/>
      <c r="J69" s="73"/>
      <c r="K69" s="73"/>
      <c r="L69" s="70">
        <f>IF(C69=0,0,IFERROR(VLOOKUP(I69,'OSA Set Data 2025 (Locked)'!$B$30:$F$33,5,FALSE),0)*K69*$C69)</f>
        <v>0</v>
      </c>
      <c r="M69" s="75"/>
      <c r="N69" s="73"/>
      <c r="O69" s="73"/>
      <c r="P69" s="70">
        <f>IF(C69=0,0,IFERROR(VLOOKUP(M69,'OSA Set Data 2025 (Locked)'!$B$30:$F$33,5,FALSE),0)*O69*$C69)</f>
        <v>0</v>
      </c>
      <c r="Q69" s="69" t="str">
        <f t="shared" si="1"/>
        <v>-</v>
      </c>
      <c r="R69" s="71" t="str">
        <f t="shared" si="2"/>
        <v>-</v>
      </c>
    </row>
    <row r="70" spans="1:18" ht="14.4">
      <c r="A70" s="62">
        <v>35</v>
      </c>
      <c r="B70" s="72"/>
      <c r="C70" s="73"/>
      <c r="D70" s="74"/>
      <c r="E70" s="75"/>
      <c r="F70" s="73"/>
      <c r="G70" s="78"/>
      <c r="H70" s="68">
        <f>IF(C70=0,0, VLOOKUP(E70,'OSA Set Data 2025 (Locked)'!$B$30:$F$33,5,FALSE))*G70*$C70</f>
        <v>0</v>
      </c>
      <c r="I70" s="75"/>
      <c r="J70" s="73"/>
      <c r="K70" s="73"/>
      <c r="L70" s="70">
        <f>IF(C70=0,0,IFERROR(VLOOKUP(I70,'OSA Set Data 2025 (Locked)'!$B$30:$F$33,5,FALSE),0)*K70*$C70)</f>
        <v>0</v>
      </c>
      <c r="M70" s="75"/>
      <c r="N70" s="73"/>
      <c r="O70" s="73"/>
      <c r="P70" s="70">
        <f>IF(C70=0,0,IFERROR(VLOOKUP(M70,'OSA Set Data 2025 (Locked)'!$B$30:$F$33,5,FALSE),0)*O70*$C70)</f>
        <v>0</v>
      </c>
      <c r="Q70" s="69" t="str">
        <f t="shared" si="1"/>
        <v>-</v>
      </c>
      <c r="R70" s="71" t="str">
        <f t="shared" si="2"/>
        <v>-</v>
      </c>
    </row>
    <row r="71" spans="1:18" ht="14.4">
      <c r="A71" s="62">
        <v>36</v>
      </c>
      <c r="B71" s="72"/>
      <c r="C71" s="73"/>
      <c r="D71" s="74"/>
      <c r="E71" s="75"/>
      <c r="F71" s="73"/>
      <c r="G71" s="78"/>
      <c r="H71" s="68">
        <f>IF(C71=0,0, VLOOKUP(E71,'OSA Set Data 2025 (Locked)'!$B$30:$F$33,5,FALSE))*G71*$C71</f>
        <v>0</v>
      </c>
      <c r="I71" s="75"/>
      <c r="J71" s="73"/>
      <c r="K71" s="73"/>
      <c r="L71" s="70">
        <f>IF(C71=0,0,IFERROR(VLOOKUP(I71,'OSA Set Data 2025 (Locked)'!$B$30:$F$33,5,FALSE),0)*K71*$C71)</f>
        <v>0</v>
      </c>
      <c r="M71" s="75"/>
      <c r="N71" s="73"/>
      <c r="O71" s="73"/>
      <c r="P71" s="70">
        <f>IF(C71=0,0,IFERROR(VLOOKUP(M71,'OSA Set Data 2025 (Locked)'!$B$30:$F$33,5,FALSE),0)*O71*$C71)</f>
        <v>0</v>
      </c>
      <c r="Q71" s="69" t="str">
        <f t="shared" si="1"/>
        <v>-</v>
      </c>
      <c r="R71" s="71" t="str">
        <f t="shared" si="2"/>
        <v>-</v>
      </c>
    </row>
    <row r="72" spans="1:18" ht="14.4">
      <c r="A72" s="62">
        <v>37</v>
      </c>
      <c r="B72" s="72"/>
      <c r="C72" s="73"/>
      <c r="D72" s="74"/>
      <c r="E72" s="75"/>
      <c r="F72" s="73"/>
      <c r="G72" s="78"/>
      <c r="H72" s="68">
        <f>IF(C72=0,0, VLOOKUP(E72,'OSA Set Data 2025 (Locked)'!$B$30:$F$33,5,FALSE))*G72*$C72</f>
        <v>0</v>
      </c>
      <c r="I72" s="75"/>
      <c r="J72" s="73"/>
      <c r="K72" s="73"/>
      <c r="L72" s="70">
        <f>IF(C72=0,0,IFERROR(VLOOKUP(I72,'OSA Set Data 2025 (Locked)'!$B$30:$F$33,5,FALSE),0)*K72*$C72)</f>
        <v>0</v>
      </c>
      <c r="M72" s="75"/>
      <c r="N72" s="73"/>
      <c r="O72" s="73"/>
      <c r="P72" s="70">
        <f>IF(C72=0,0,IFERROR(VLOOKUP(M72,'OSA Set Data 2025 (Locked)'!$B$30:$F$33,5,FALSE),0)*O72*$C72)</f>
        <v>0</v>
      </c>
      <c r="Q72" s="69" t="str">
        <f t="shared" si="1"/>
        <v>-</v>
      </c>
      <c r="R72" s="71" t="str">
        <f t="shared" si="2"/>
        <v>-</v>
      </c>
    </row>
    <row r="73" spans="1:18" ht="14.4">
      <c r="A73" s="62">
        <v>38</v>
      </c>
      <c r="B73" s="72"/>
      <c r="C73" s="73"/>
      <c r="D73" s="74"/>
      <c r="E73" s="75"/>
      <c r="F73" s="73"/>
      <c r="G73" s="78"/>
      <c r="H73" s="68">
        <f>IF(C73=0,0, VLOOKUP(E73,'OSA Set Data 2025 (Locked)'!$B$30:$F$33,5,FALSE))*G73*$C73</f>
        <v>0</v>
      </c>
      <c r="I73" s="75"/>
      <c r="J73" s="73"/>
      <c r="K73" s="73"/>
      <c r="L73" s="70">
        <f>IF(C73=0,0,IFERROR(VLOOKUP(I73,'OSA Set Data 2025 (Locked)'!$B$30:$F$33,5,FALSE),0)*K73*$C73)</f>
        <v>0</v>
      </c>
      <c r="M73" s="75"/>
      <c r="N73" s="73"/>
      <c r="O73" s="73"/>
      <c r="P73" s="70">
        <f>IF(C73=0,0,IFERROR(VLOOKUP(M73,'OSA Set Data 2025 (Locked)'!$B$30:$F$33,5,FALSE),0)*O73*$C73)</f>
        <v>0</v>
      </c>
      <c r="Q73" s="69" t="str">
        <f t="shared" si="1"/>
        <v>-</v>
      </c>
      <c r="R73" s="71" t="str">
        <f t="shared" si="2"/>
        <v>-</v>
      </c>
    </row>
    <row r="74" spans="1:18" ht="14.4">
      <c r="A74" s="62">
        <v>39</v>
      </c>
      <c r="B74" s="72"/>
      <c r="C74" s="73"/>
      <c r="D74" s="74"/>
      <c r="E74" s="75"/>
      <c r="F74" s="73"/>
      <c r="G74" s="78"/>
      <c r="H74" s="68">
        <f>IF(C74=0,0, VLOOKUP(E74,'OSA Set Data 2025 (Locked)'!$B$30:$F$33,5,FALSE))*G74*$C74</f>
        <v>0</v>
      </c>
      <c r="I74" s="75"/>
      <c r="J74" s="73"/>
      <c r="K74" s="73"/>
      <c r="L74" s="70">
        <f>IF(C74=0,0,IFERROR(VLOOKUP(I74,'OSA Set Data 2025 (Locked)'!$B$30:$F$33,5,FALSE),0)*K74*$C74)</f>
        <v>0</v>
      </c>
      <c r="M74" s="75"/>
      <c r="N74" s="73"/>
      <c r="O74" s="73"/>
      <c r="P74" s="70">
        <f>IF(C74=0,0,IFERROR(VLOOKUP(M74,'OSA Set Data 2025 (Locked)'!$B$30:$F$33,5,FALSE),0)*O74*$C74)</f>
        <v>0</v>
      </c>
      <c r="Q74" s="69" t="str">
        <f t="shared" si="1"/>
        <v>-</v>
      </c>
      <c r="R74" s="71" t="str">
        <f t="shared" si="2"/>
        <v>-</v>
      </c>
    </row>
    <row r="75" spans="1:18" ht="14.4">
      <c r="A75" s="62">
        <v>40</v>
      </c>
      <c r="B75" s="72"/>
      <c r="C75" s="73"/>
      <c r="D75" s="74"/>
      <c r="E75" s="75"/>
      <c r="F75" s="73"/>
      <c r="G75" s="78"/>
      <c r="H75" s="68">
        <f>IF(C75=0,0, VLOOKUP(E75,'OSA Set Data 2025 (Locked)'!$B$30:$F$33,5,FALSE))*G75*$C75</f>
        <v>0</v>
      </c>
      <c r="I75" s="75"/>
      <c r="J75" s="73"/>
      <c r="K75" s="73"/>
      <c r="L75" s="70">
        <f>IF(C75=0,0,IFERROR(VLOOKUP(I75,'OSA Set Data 2025 (Locked)'!$B$30:$F$33,5,FALSE),0)*K75*$C75)</f>
        <v>0</v>
      </c>
      <c r="M75" s="75"/>
      <c r="N75" s="73"/>
      <c r="O75" s="73"/>
      <c r="P75" s="70">
        <f>IF(C75=0,0,IFERROR(VLOOKUP(M75,'OSA Set Data 2025 (Locked)'!$B$30:$F$33,5,FALSE),0)*O75*$C75)</f>
        <v>0</v>
      </c>
      <c r="Q75" s="69" t="str">
        <f t="shared" si="1"/>
        <v>-</v>
      </c>
      <c r="R75" s="71" t="str">
        <f t="shared" si="2"/>
        <v>-</v>
      </c>
    </row>
    <row r="76" spans="1:18" ht="14.4">
      <c r="A76" s="62">
        <v>41</v>
      </c>
      <c r="B76" s="72"/>
      <c r="C76" s="73"/>
      <c r="D76" s="74"/>
      <c r="E76" s="75"/>
      <c r="F76" s="73"/>
      <c r="G76" s="78"/>
      <c r="H76" s="68">
        <f>IF(C76=0,0, VLOOKUP(E76,'OSA Set Data 2025 (Locked)'!$B$30:$F$33,5,FALSE))*G76*$C76</f>
        <v>0</v>
      </c>
      <c r="I76" s="75"/>
      <c r="J76" s="73"/>
      <c r="K76" s="73"/>
      <c r="L76" s="70">
        <f>IF(C76=0,0,IFERROR(VLOOKUP(I76,'OSA Set Data 2025 (Locked)'!$B$30:$F$33,5,FALSE),0)*K76*$C76)</f>
        <v>0</v>
      </c>
      <c r="M76" s="75"/>
      <c r="N76" s="73"/>
      <c r="O76" s="73"/>
      <c r="P76" s="70">
        <f>IF(C76=0,0,IFERROR(VLOOKUP(M76,'OSA Set Data 2025 (Locked)'!$B$30:$F$33,5,FALSE),0)*O76*$C76)</f>
        <v>0</v>
      </c>
      <c r="Q76" s="69" t="str">
        <f t="shared" si="1"/>
        <v>-</v>
      </c>
      <c r="R76" s="71" t="str">
        <f t="shared" si="2"/>
        <v>-</v>
      </c>
    </row>
    <row r="77" spans="1:18" ht="14.4">
      <c r="A77" s="62">
        <v>42</v>
      </c>
      <c r="B77" s="72"/>
      <c r="C77" s="73"/>
      <c r="D77" s="74"/>
      <c r="E77" s="75"/>
      <c r="F77" s="73"/>
      <c r="G77" s="78"/>
      <c r="H77" s="68">
        <f>IF(C77=0,0, VLOOKUP(E77,'OSA Set Data 2025 (Locked)'!$B$30:$F$33,5,FALSE))*G77*$C77</f>
        <v>0</v>
      </c>
      <c r="I77" s="75"/>
      <c r="J77" s="73"/>
      <c r="K77" s="73"/>
      <c r="L77" s="70">
        <f>IF(C77=0,0,IFERROR(VLOOKUP(I77,'OSA Set Data 2025 (Locked)'!$B$30:$F$33,5,FALSE),0)*K77*$C77)</f>
        <v>0</v>
      </c>
      <c r="M77" s="75"/>
      <c r="N77" s="73"/>
      <c r="O77" s="73"/>
      <c r="P77" s="70">
        <f>IF(C77=0,0,IFERROR(VLOOKUP(M77,'OSA Set Data 2025 (Locked)'!$B$30:$F$33,5,FALSE),0)*O77*$C77)</f>
        <v>0</v>
      </c>
      <c r="Q77" s="69" t="str">
        <f t="shared" si="1"/>
        <v>-</v>
      </c>
      <c r="R77" s="71" t="str">
        <f t="shared" si="2"/>
        <v>-</v>
      </c>
    </row>
    <row r="78" spans="1:18" ht="14.4">
      <c r="A78" s="62">
        <v>43</v>
      </c>
      <c r="B78" s="72"/>
      <c r="C78" s="73"/>
      <c r="D78" s="74"/>
      <c r="E78" s="75"/>
      <c r="F78" s="73"/>
      <c r="G78" s="78"/>
      <c r="H78" s="68">
        <f>IF(C78=0,0, VLOOKUP(E78,'OSA Set Data 2025 (Locked)'!$B$30:$F$33,5,FALSE))*G78*$C78</f>
        <v>0</v>
      </c>
      <c r="I78" s="75"/>
      <c r="J78" s="73"/>
      <c r="K78" s="73"/>
      <c r="L78" s="70">
        <f>IF(C78=0,0,IFERROR(VLOOKUP(I78,'OSA Set Data 2025 (Locked)'!$B$30:$F$33,5,FALSE),0)*K78*$C78)</f>
        <v>0</v>
      </c>
      <c r="M78" s="75"/>
      <c r="N78" s="73"/>
      <c r="O78" s="73"/>
      <c r="P78" s="70">
        <f>IF(C78=0,0,IFERROR(VLOOKUP(M78,'OSA Set Data 2025 (Locked)'!$B$30:$F$33,5,FALSE),0)*O78*$C78)</f>
        <v>0</v>
      </c>
      <c r="Q78" s="69" t="str">
        <f t="shared" si="1"/>
        <v>-</v>
      </c>
      <c r="R78" s="71" t="str">
        <f t="shared" si="2"/>
        <v>-</v>
      </c>
    </row>
    <row r="79" spans="1:18" ht="14.4">
      <c r="A79" s="62">
        <v>44</v>
      </c>
      <c r="B79" s="72"/>
      <c r="C79" s="73"/>
      <c r="D79" s="74"/>
      <c r="E79" s="75"/>
      <c r="F79" s="73"/>
      <c r="G79" s="78"/>
      <c r="H79" s="68">
        <f>IF(C79=0,0, VLOOKUP(E79,'OSA Set Data 2025 (Locked)'!$B$30:$F$33,5,FALSE))*G79*$C79</f>
        <v>0</v>
      </c>
      <c r="I79" s="75"/>
      <c r="J79" s="73"/>
      <c r="K79" s="73"/>
      <c r="L79" s="70">
        <f>IF(C79=0,0,IFERROR(VLOOKUP(I79,'OSA Set Data 2025 (Locked)'!$B$30:$F$33,5,FALSE),0)*K79*$C79)</f>
        <v>0</v>
      </c>
      <c r="M79" s="75"/>
      <c r="N79" s="73"/>
      <c r="O79" s="73"/>
      <c r="P79" s="70">
        <f>IF(C79=0,0,IFERROR(VLOOKUP(M79,'OSA Set Data 2025 (Locked)'!$B$30:$F$33,5,FALSE),0)*O79*$C79)</f>
        <v>0</v>
      </c>
      <c r="Q79" s="69" t="str">
        <f t="shared" si="1"/>
        <v>-</v>
      </c>
      <c r="R79" s="71" t="str">
        <f t="shared" si="2"/>
        <v>-</v>
      </c>
    </row>
    <row r="80" spans="1:18" ht="14.4">
      <c r="A80" s="62">
        <v>45</v>
      </c>
      <c r="B80" s="72"/>
      <c r="C80" s="73"/>
      <c r="D80" s="74"/>
      <c r="E80" s="75"/>
      <c r="F80" s="73"/>
      <c r="G80" s="78"/>
      <c r="H80" s="68">
        <f>IF(C80=0,0, VLOOKUP(E80,'OSA Set Data 2025 (Locked)'!$B$30:$F$33,5,FALSE))*G80*$C80</f>
        <v>0</v>
      </c>
      <c r="I80" s="75"/>
      <c r="J80" s="73"/>
      <c r="K80" s="73"/>
      <c r="L80" s="70">
        <f>IF(C80=0,0,IFERROR(VLOOKUP(I80,'OSA Set Data 2025 (Locked)'!$B$30:$F$33,5,FALSE),0)*K80*$C80)</f>
        <v>0</v>
      </c>
      <c r="M80" s="75"/>
      <c r="N80" s="73"/>
      <c r="O80" s="73"/>
      <c r="P80" s="70">
        <f>IF(C80=0,0,IFERROR(VLOOKUP(M80,'OSA Set Data 2025 (Locked)'!$B$30:$F$33,5,FALSE),0)*O80*$C80)</f>
        <v>0</v>
      </c>
      <c r="Q80" s="69" t="str">
        <f t="shared" si="1"/>
        <v>-</v>
      </c>
      <c r="R80" s="71" t="str">
        <f t="shared" si="2"/>
        <v>-</v>
      </c>
    </row>
    <row r="81" spans="1:18" ht="14.4">
      <c r="A81" s="62">
        <v>46</v>
      </c>
      <c r="B81" s="72"/>
      <c r="C81" s="73"/>
      <c r="D81" s="74"/>
      <c r="E81" s="75"/>
      <c r="F81" s="73"/>
      <c r="G81" s="78"/>
      <c r="H81" s="68">
        <f>IF(C81=0,0, VLOOKUP(E81,'OSA Set Data 2025 (Locked)'!$B$30:$F$33,5,FALSE))*G81*$C81</f>
        <v>0</v>
      </c>
      <c r="I81" s="75"/>
      <c r="J81" s="73"/>
      <c r="K81" s="73"/>
      <c r="L81" s="70">
        <f>IF(C81=0,0,IFERROR(VLOOKUP(I81,'OSA Set Data 2025 (Locked)'!$B$30:$F$33,5,FALSE),0)*K81*$C81)</f>
        <v>0</v>
      </c>
      <c r="M81" s="75"/>
      <c r="N81" s="73"/>
      <c r="O81" s="73"/>
      <c r="P81" s="70">
        <f>IF(C81=0,0,IFERROR(VLOOKUP(M81,'OSA Set Data 2025 (Locked)'!$B$30:$F$33,5,FALSE),0)*O81*$C81)</f>
        <v>0</v>
      </c>
      <c r="Q81" s="69" t="str">
        <f t="shared" si="1"/>
        <v>-</v>
      </c>
      <c r="R81" s="71" t="str">
        <f t="shared" si="2"/>
        <v>-</v>
      </c>
    </row>
    <row r="82" spans="1:18" ht="14.4">
      <c r="A82" s="62">
        <v>47</v>
      </c>
      <c r="B82" s="72"/>
      <c r="C82" s="73"/>
      <c r="D82" s="74"/>
      <c r="E82" s="75"/>
      <c r="F82" s="73"/>
      <c r="G82" s="78"/>
      <c r="H82" s="68">
        <f>IF(C82=0,0, VLOOKUP(E82,'OSA Set Data 2025 (Locked)'!$B$30:$F$33,5,FALSE))*G82*$C82</f>
        <v>0</v>
      </c>
      <c r="I82" s="75"/>
      <c r="J82" s="73"/>
      <c r="K82" s="73"/>
      <c r="L82" s="70">
        <f>IF(C82=0,0,IFERROR(VLOOKUP(I82,'OSA Set Data 2025 (Locked)'!$B$30:$F$33,5,FALSE),0)*K82*$C82)</f>
        <v>0</v>
      </c>
      <c r="M82" s="75"/>
      <c r="N82" s="73"/>
      <c r="O82" s="73"/>
      <c r="P82" s="70">
        <f>IF(C82=0,0,IFERROR(VLOOKUP(M82,'OSA Set Data 2025 (Locked)'!$B$30:$F$33,5,FALSE),0)*O82*$C82)</f>
        <v>0</v>
      </c>
      <c r="Q82" s="69" t="str">
        <f t="shared" si="1"/>
        <v>-</v>
      </c>
      <c r="R82" s="71" t="str">
        <f t="shared" si="2"/>
        <v>-</v>
      </c>
    </row>
    <row r="83" spans="1:18" ht="14.4">
      <c r="A83" s="62">
        <v>48</v>
      </c>
      <c r="B83" s="72"/>
      <c r="C83" s="73"/>
      <c r="D83" s="74"/>
      <c r="E83" s="75"/>
      <c r="F83" s="73"/>
      <c r="G83" s="78"/>
      <c r="H83" s="68">
        <f>IF(C83=0,0, VLOOKUP(E83,'OSA Set Data 2025 (Locked)'!$B$30:$F$33,5,FALSE))*G83*$C83</f>
        <v>0</v>
      </c>
      <c r="I83" s="75"/>
      <c r="J83" s="73"/>
      <c r="K83" s="73"/>
      <c r="L83" s="70">
        <f>IF(C83=0,0,IFERROR(VLOOKUP(I83,'OSA Set Data 2025 (Locked)'!$B$30:$F$33,5,FALSE),0)*K83*$C83)</f>
        <v>0</v>
      </c>
      <c r="M83" s="75"/>
      <c r="N83" s="73"/>
      <c r="O83" s="73"/>
      <c r="P83" s="70">
        <f>IF(C83=0,0,IFERROR(VLOOKUP(M83,'OSA Set Data 2025 (Locked)'!$B$30:$F$33,5,FALSE),0)*O83*$C83)</f>
        <v>0</v>
      </c>
      <c r="Q83" s="69" t="str">
        <f t="shared" si="1"/>
        <v>-</v>
      </c>
      <c r="R83" s="71" t="str">
        <f t="shared" si="2"/>
        <v>-</v>
      </c>
    </row>
    <row r="84" spans="1:18" ht="14.4">
      <c r="A84" s="62">
        <v>49</v>
      </c>
      <c r="B84" s="72"/>
      <c r="C84" s="73"/>
      <c r="D84" s="74"/>
      <c r="E84" s="75"/>
      <c r="F84" s="73"/>
      <c r="G84" s="78"/>
      <c r="H84" s="68">
        <f>IF(C84=0,0, VLOOKUP(E84,'OSA Set Data 2025 (Locked)'!$B$30:$F$33,5,FALSE))*G84*$C84</f>
        <v>0</v>
      </c>
      <c r="I84" s="75"/>
      <c r="J84" s="73"/>
      <c r="K84" s="73"/>
      <c r="L84" s="70">
        <f>IF(C84=0,0,IFERROR(VLOOKUP(I84,'OSA Set Data 2025 (Locked)'!$B$30:$F$33,5,FALSE),0)*K84*$C84)</f>
        <v>0</v>
      </c>
      <c r="M84" s="75"/>
      <c r="N84" s="73"/>
      <c r="O84" s="73"/>
      <c r="P84" s="70">
        <f>IF(C84=0,0,IFERROR(VLOOKUP(M84,'OSA Set Data 2025 (Locked)'!$B$30:$F$33,5,FALSE),0)*O84*$C84)</f>
        <v>0</v>
      </c>
      <c r="Q84" s="69" t="str">
        <f t="shared" si="1"/>
        <v>-</v>
      </c>
      <c r="R84" s="71" t="str">
        <f t="shared" si="2"/>
        <v>-</v>
      </c>
    </row>
    <row r="85" spans="1:18" ht="14.4">
      <c r="A85" s="62">
        <v>50</v>
      </c>
      <c r="B85" s="72"/>
      <c r="C85" s="73"/>
      <c r="D85" s="74"/>
      <c r="E85" s="79"/>
      <c r="F85" s="80"/>
      <c r="G85" s="81"/>
      <c r="H85" s="68">
        <f>IF(C85=0,0, VLOOKUP(E85,'OSA Set Data 2025 (Locked)'!$B$30:$F$33,5,FALSE))*G85*$C85</f>
        <v>0</v>
      </c>
      <c r="I85" s="79"/>
      <c r="J85" s="80"/>
      <c r="K85" s="80"/>
      <c r="L85" s="70">
        <f>IF(C85=0,0,IFERROR(VLOOKUP(I85,'OSA Set Data 2025 (Locked)'!$B$30:$F$33,5,FALSE),0)*K85*$C85)</f>
        <v>0</v>
      </c>
      <c r="M85" s="79"/>
      <c r="N85" s="80"/>
      <c r="O85" s="80"/>
      <c r="P85" s="70">
        <f>IF(C85=0,0,IFERROR(VLOOKUP(M85,'OSA Set Data 2025 (Locked)'!$B$30:$F$33,5,FALSE),0)*O85*$C85)</f>
        <v>0</v>
      </c>
      <c r="Q85" s="69" t="str">
        <f t="shared" si="1"/>
        <v>-</v>
      </c>
      <c r="R85" s="71" t="str">
        <f t="shared" si="2"/>
        <v>-</v>
      </c>
    </row>
  </sheetData>
  <mergeCells count="9">
    <mergeCell ref="I33:L33"/>
    <mergeCell ref="M33:P33"/>
    <mergeCell ref="C1:D1"/>
    <mergeCell ref="C2:D2"/>
    <mergeCell ref="C3:D3"/>
    <mergeCell ref="C4:D4"/>
    <mergeCell ref="F4:I6"/>
    <mergeCell ref="C5:D5"/>
    <mergeCell ref="E33:H33"/>
  </mergeCells>
  <dataValidations count="2">
    <dataValidation type="list" allowBlank="1" showErrorMessage="1" sqref="E35:E85 I35:I85 M35:M85">
      <formula1>"Trucked,Railed,Shipped,Air Freighted"</formula1>
    </dataValidation>
    <dataValidation type="custom" allowBlank="1" showDropDown="1" showInputMessage="1" showErrorMessage="1" prompt="Enter a valid date" sqref="C5">
      <formula1>OR(NOT(ISERROR(DATEVALUE(C5))), AND(ISNUMBER(C5), LEFT(CELL("format", C5))="D"))</formula1>
    </dataValidation>
  </dataValidations>
  <pageMargins left="0.45" right="0.45" top="1" bottom="0.75" header="0" footer="0"/>
  <pageSetup scale="60" orientation="landscape"/>
  <headerFooter>
    <oddFooter>&amp;LEE-5.2, Transportation (A4) 01/2024</oddFoot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Z24"/>
  <sheetViews>
    <sheetView workbookViewId="0">
      <selection activeCell="B22" sqref="B22"/>
    </sheetView>
  </sheetViews>
  <sheetFormatPr defaultColWidth="14.44140625" defaultRowHeight="15" customHeight="1"/>
  <cols>
    <col min="1" max="1" width="34.33203125" customWidth="1"/>
    <col min="2" max="2" width="55.44140625" customWidth="1"/>
    <col min="3" max="3" width="25.109375" customWidth="1"/>
  </cols>
  <sheetData>
    <row r="1" spans="1:26" ht="15" customHeight="1">
      <c r="A1" s="1"/>
      <c r="B1" s="1"/>
      <c r="C1" s="1"/>
      <c r="D1" s="1"/>
      <c r="E1" s="1"/>
      <c r="F1" s="1"/>
      <c r="G1" s="1"/>
      <c r="H1" s="1"/>
      <c r="I1" s="1"/>
      <c r="J1" s="1"/>
      <c r="K1" s="1"/>
      <c r="L1" s="1"/>
      <c r="M1" s="1"/>
      <c r="N1" s="1"/>
      <c r="O1" s="1"/>
      <c r="P1" s="1"/>
      <c r="Q1" s="1"/>
      <c r="R1" s="1"/>
      <c r="S1" s="1"/>
      <c r="T1" s="1"/>
      <c r="U1" s="1"/>
      <c r="V1" s="1"/>
      <c r="W1" s="1"/>
      <c r="X1" s="1"/>
      <c r="Y1" s="1"/>
      <c r="Z1" s="1"/>
    </row>
    <row r="2" spans="1:26" ht="32.25" customHeight="1">
      <c r="A2" s="188" t="s">
        <v>91</v>
      </c>
      <c r="B2" s="153"/>
      <c r="C2" s="154"/>
      <c r="D2" s="1"/>
      <c r="E2" s="1"/>
      <c r="F2" s="1"/>
      <c r="G2" s="1"/>
      <c r="H2" s="1"/>
      <c r="I2" s="1"/>
      <c r="J2" s="1"/>
      <c r="K2" s="1"/>
      <c r="L2" s="1"/>
      <c r="M2" s="1"/>
      <c r="N2" s="1"/>
      <c r="O2" s="1"/>
      <c r="P2" s="1"/>
      <c r="Q2" s="1"/>
      <c r="R2" s="1"/>
      <c r="S2" s="1"/>
      <c r="T2" s="1"/>
      <c r="U2" s="1"/>
      <c r="V2" s="1"/>
      <c r="W2" s="1"/>
      <c r="X2" s="1"/>
      <c r="Y2" s="1"/>
      <c r="Z2" s="1"/>
    </row>
    <row r="3" spans="1:26" ht="15" customHeight="1">
      <c r="A3" s="18"/>
      <c r="B3" s="1"/>
      <c r="C3" s="1"/>
      <c r="D3" s="1"/>
      <c r="E3" s="1"/>
      <c r="F3" s="1"/>
      <c r="G3" s="1"/>
      <c r="H3" s="1"/>
      <c r="I3" s="1"/>
      <c r="J3" s="1"/>
      <c r="K3" s="1"/>
      <c r="L3" s="1"/>
      <c r="M3" s="1"/>
      <c r="N3" s="1"/>
      <c r="O3" s="1"/>
      <c r="P3" s="1"/>
      <c r="Q3" s="1"/>
      <c r="R3" s="1"/>
      <c r="S3" s="1"/>
      <c r="T3" s="1"/>
      <c r="U3" s="1"/>
      <c r="V3" s="1"/>
      <c r="W3" s="1"/>
      <c r="X3" s="1"/>
      <c r="Y3" s="1"/>
      <c r="Z3" s="1"/>
    </row>
    <row r="4" spans="1:26" ht="15" customHeight="1">
      <c r="A4" s="82" t="s">
        <v>0</v>
      </c>
      <c r="B4" s="189"/>
      <c r="C4" s="154"/>
    </row>
    <row r="5" spans="1:26" ht="15" customHeight="1">
      <c r="A5" s="17" t="s">
        <v>3</v>
      </c>
      <c r="B5" s="189"/>
      <c r="C5" s="154"/>
      <c r="D5" s="1"/>
      <c r="E5" s="1"/>
      <c r="F5" s="1"/>
      <c r="G5" s="1"/>
      <c r="H5" s="1"/>
      <c r="I5" s="1"/>
      <c r="J5" s="1"/>
      <c r="K5" s="1"/>
      <c r="L5" s="1"/>
      <c r="M5" s="1"/>
      <c r="N5" s="1"/>
      <c r="O5" s="1"/>
      <c r="P5" s="1"/>
      <c r="Q5" s="1"/>
      <c r="R5" s="1"/>
      <c r="S5" s="1"/>
      <c r="T5" s="1"/>
      <c r="U5" s="1"/>
      <c r="V5" s="1"/>
      <c r="W5" s="1"/>
      <c r="X5" s="1"/>
      <c r="Y5" s="1"/>
      <c r="Z5" s="1"/>
    </row>
    <row r="6" spans="1:26" ht="15" customHeight="1">
      <c r="A6" s="17" t="s">
        <v>4</v>
      </c>
      <c r="B6" s="189"/>
      <c r="C6" s="154"/>
      <c r="D6" s="1"/>
      <c r="E6" s="1"/>
      <c r="F6" s="1"/>
      <c r="G6" s="1"/>
      <c r="H6" s="1"/>
      <c r="I6" s="1"/>
      <c r="J6" s="1"/>
      <c r="K6" s="1"/>
      <c r="L6" s="1"/>
      <c r="M6" s="1"/>
      <c r="N6" s="1"/>
      <c r="O6" s="1"/>
      <c r="P6" s="1"/>
      <c r="Q6" s="1"/>
      <c r="R6" s="1"/>
      <c r="S6" s="1"/>
      <c r="T6" s="1"/>
      <c r="U6" s="1"/>
      <c r="V6" s="1"/>
      <c r="W6" s="1"/>
      <c r="X6" s="1"/>
      <c r="Y6" s="1"/>
      <c r="Z6" s="1"/>
    </row>
    <row r="7" spans="1:26" ht="15" customHeight="1">
      <c r="A7" s="17" t="s">
        <v>5</v>
      </c>
      <c r="B7" s="189"/>
      <c r="C7" s="154"/>
      <c r="D7" s="1"/>
      <c r="E7" s="1"/>
      <c r="F7" s="1"/>
      <c r="G7" s="1"/>
      <c r="H7" s="1"/>
      <c r="I7" s="1"/>
      <c r="J7" s="1"/>
      <c r="K7" s="1"/>
      <c r="L7" s="1"/>
      <c r="M7" s="1"/>
      <c r="N7" s="1"/>
      <c r="O7" s="1"/>
      <c r="P7" s="1"/>
      <c r="Q7" s="1"/>
      <c r="R7" s="1"/>
      <c r="S7" s="1"/>
      <c r="T7" s="1"/>
      <c r="U7" s="1"/>
      <c r="V7" s="1"/>
      <c r="W7" s="1"/>
      <c r="X7" s="1"/>
      <c r="Y7" s="1"/>
      <c r="Z7" s="1"/>
    </row>
    <row r="8" spans="1:26" ht="15" customHeight="1">
      <c r="A8" s="1"/>
      <c r="B8" s="1"/>
      <c r="C8" s="18"/>
      <c r="D8" s="1"/>
      <c r="E8" s="1"/>
      <c r="F8" s="1"/>
      <c r="G8" s="1"/>
      <c r="H8" s="1"/>
      <c r="I8" s="1"/>
      <c r="J8" s="1"/>
      <c r="K8" s="1"/>
      <c r="L8" s="1"/>
      <c r="M8" s="1"/>
      <c r="N8" s="1"/>
      <c r="O8" s="1"/>
      <c r="P8" s="1"/>
      <c r="Q8" s="1"/>
      <c r="R8" s="1"/>
      <c r="S8" s="1"/>
      <c r="T8" s="1"/>
      <c r="U8" s="1"/>
      <c r="V8" s="1"/>
      <c r="W8" s="1"/>
      <c r="X8" s="1"/>
      <c r="Y8" s="1"/>
      <c r="Z8" s="1"/>
    </row>
    <row r="9" spans="1:26" ht="56.25" customHeight="1">
      <c r="A9" s="188" t="s">
        <v>92</v>
      </c>
      <c r="B9" s="153"/>
      <c r="C9" s="154"/>
    </row>
    <row r="11" spans="1:26" ht="14.4">
      <c r="A11" s="83" t="s">
        <v>36</v>
      </c>
      <c r="B11" s="83" t="s">
        <v>93</v>
      </c>
      <c r="C11" s="83" t="s">
        <v>38</v>
      </c>
    </row>
    <row r="12" spans="1:26" ht="30.75" customHeight="1">
      <c r="A12" s="2" t="s">
        <v>2</v>
      </c>
      <c r="B12" s="3"/>
      <c r="C12" s="84"/>
    </row>
    <row r="13" spans="1:26" ht="30.75" customHeight="1">
      <c r="A13" s="2" t="s">
        <v>1</v>
      </c>
      <c r="B13" s="3"/>
      <c r="C13" s="3"/>
    </row>
    <row r="14" spans="1:26" ht="30.75" customHeight="1">
      <c r="A14" s="2" t="s">
        <v>39</v>
      </c>
      <c r="B14" s="3"/>
      <c r="C14" s="3"/>
    </row>
    <row r="15" spans="1:26" ht="14.4">
      <c r="A15" s="1"/>
      <c r="B15" s="1"/>
    </row>
    <row r="16" spans="1:26" ht="14.4">
      <c r="A16" s="1"/>
      <c r="B16" s="1"/>
    </row>
    <row r="17" spans="1:4" ht="14.4">
      <c r="A17" s="1"/>
      <c r="B17" s="1"/>
    </row>
    <row r="18" spans="1:4" ht="14.4">
      <c r="A18" s="1"/>
      <c r="B18" s="1"/>
    </row>
    <row r="19" spans="1:4" ht="14.4">
      <c r="C19" s="1"/>
      <c r="D19" s="1"/>
    </row>
    <row r="20" spans="1:4" ht="14.4">
      <c r="C20" s="1"/>
      <c r="D20" s="1"/>
    </row>
    <row r="21" spans="1:4" ht="14.4">
      <c r="C21" s="1"/>
      <c r="D21" s="1"/>
    </row>
    <row r="22" spans="1:4" ht="14.4">
      <c r="C22" s="1"/>
      <c r="D22" s="1"/>
    </row>
    <row r="23" spans="1:4" ht="14.4">
      <c r="A23" s="1"/>
      <c r="B23" s="1"/>
    </row>
    <row r="24" spans="1:4" ht="14.4">
      <c r="A24" s="1"/>
      <c r="B24" s="1"/>
    </row>
  </sheetData>
  <mergeCells count="6">
    <mergeCell ref="A9:C9"/>
    <mergeCell ref="A2:C2"/>
    <mergeCell ref="B4:C4"/>
    <mergeCell ref="B5:C5"/>
    <mergeCell ref="B6:C6"/>
    <mergeCell ref="B7:C7"/>
  </mergeCells>
  <dataValidations count="2">
    <dataValidation type="custom" allowBlank="1" showDropDown="1" showInputMessage="1" showErrorMessage="1" prompt="Please enter a valid date." sqref="C12:C14">
      <formula1>OR(NOT(ISERROR(DATEVALUE(C12))), AND(ISNUMBER(C12), LEFT(CELL("format", C12))="D"))</formula1>
    </dataValidation>
    <dataValidation type="custom" allowBlank="1" showDropDown="1" showInputMessage="1" showErrorMessage="1" prompt="Enter a valid date" sqref="B7">
      <formula1>OR(NOT(ISERROR(DATEVALUE(B7))), AND(ISNUMBER(B7), LEFT(CELL("format", B7))="D"))</formula1>
    </dataValidation>
  </dataValidations>
  <pageMargins left="0.45" right="0.45" top="1" bottom="0.75" header="0" footer="0"/>
  <pageSetup orientation="landscape"/>
  <headerFooter>
    <oddFooter>&amp;LEE-5.2, Final Sign-Off 01/2024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election activeCell="G7" sqref="G7"/>
    </sheetView>
  </sheetViews>
  <sheetFormatPr defaultColWidth="14.44140625" defaultRowHeight="15" customHeight="1"/>
  <cols>
    <col min="1" max="1" width="4.33203125" customWidth="1"/>
    <col min="2" max="2" width="33.88671875" customWidth="1"/>
    <col min="3" max="3" width="38.5546875" customWidth="1"/>
    <col min="4" max="4" width="29.77734375" customWidth="1"/>
    <col min="5" max="5" width="61" customWidth="1"/>
    <col min="6" max="6" width="21" customWidth="1"/>
    <col min="7" max="7" width="26.44140625" customWidth="1"/>
  </cols>
  <sheetData>
    <row r="1" spans="1:26" ht="36" customHeight="1">
      <c r="A1" s="30"/>
      <c r="B1" s="85" t="s">
        <v>170</v>
      </c>
      <c r="C1" s="30"/>
      <c r="D1" s="30"/>
      <c r="E1" s="30"/>
      <c r="F1" s="30"/>
      <c r="G1" s="30"/>
      <c r="H1" s="30"/>
      <c r="I1" s="30"/>
      <c r="J1" s="30"/>
      <c r="K1" s="30"/>
      <c r="L1" s="30"/>
      <c r="M1" s="30"/>
      <c r="N1" s="30"/>
      <c r="O1" s="30"/>
      <c r="P1" s="30"/>
      <c r="Q1" s="30"/>
      <c r="R1" s="30"/>
      <c r="S1" s="30"/>
      <c r="T1" s="30"/>
      <c r="U1" s="30"/>
      <c r="V1" s="30"/>
      <c r="W1" s="30"/>
      <c r="X1" s="30"/>
      <c r="Y1" s="30"/>
      <c r="Z1" s="30"/>
    </row>
    <row r="2" spans="1:26" ht="28.8">
      <c r="A2" s="30"/>
      <c r="B2" s="4" t="s">
        <v>7</v>
      </c>
      <c r="C2" s="86" t="s">
        <v>42</v>
      </c>
      <c r="D2" s="87" t="s">
        <v>169</v>
      </c>
      <c r="E2" s="88" t="s">
        <v>94</v>
      </c>
      <c r="F2" s="30"/>
      <c r="G2" s="85" t="s">
        <v>95</v>
      </c>
      <c r="H2" s="30"/>
      <c r="I2" s="30"/>
      <c r="J2" s="30"/>
      <c r="K2" s="30"/>
      <c r="L2" s="30"/>
      <c r="M2" s="30"/>
      <c r="N2" s="30"/>
      <c r="O2" s="30"/>
      <c r="P2" s="30"/>
      <c r="Q2" s="30"/>
      <c r="R2" s="30"/>
      <c r="S2" s="30"/>
      <c r="T2" s="30"/>
      <c r="U2" s="30"/>
      <c r="V2" s="30"/>
      <c r="W2" s="30"/>
      <c r="X2" s="30"/>
      <c r="Y2" s="30"/>
      <c r="Z2" s="30"/>
    </row>
    <row r="3" spans="1:26" ht="14.4">
      <c r="A3" s="30"/>
      <c r="B3" s="7" t="s">
        <v>9</v>
      </c>
      <c r="C3" s="89" t="s">
        <v>96</v>
      </c>
      <c r="D3" s="90">
        <v>85</v>
      </c>
      <c r="E3" s="89" t="s">
        <v>97</v>
      </c>
      <c r="F3" s="30"/>
      <c r="G3" s="30" t="s">
        <v>98</v>
      </c>
      <c r="H3" s="30"/>
      <c r="I3" s="30"/>
      <c r="J3" s="30"/>
      <c r="K3" s="30"/>
      <c r="L3" s="30"/>
      <c r="M3" s="30"/>
      <c r="N3" s="30"/>
      <c r="O3" s="30"/>
      <c r="P3" s="30"/>
      <c r="Q3" s="30"/>
      <c r="R3" s="30"/>
      <c r="S3" s="30"/>
      <c r="T3" s="30"/>
      <c r="U3" s="30"/>
      <c r="V3" s="30"/>
      <c r="W3" s="30"/>
      <c r="X3" s="30"/>
      <c r="Y3" s="30"/>
      <c r="Z3" s="30"/>
    </row>
    <row r="4" spans="1:26" ht="14.4">
      <c r="A4" s="30"/>
      <c r="B4" s="143"/>
      <c r="C4" s="91" t="s">
        <v>99</v>
      </c>
      <c r="D4" s="91">
        <v>232</v>
      </c>
      <c r="E4" s="92" t="s">
        <v>100</v>
      </c>
      <c r="F4" s="30"/>
      <c r="G4" s="30" t="s">
        <v>96</v>
      </c>
      <c r="H4" s="30"/>
      <c r="I4" s="30"/>
      <c r="J4" s="30"/>
      <c r="K4" s="30"/>
      <c r="L4" s="30"/>
      <c r="M4" s="30"/>
      <c r="N4" s="30"/>
      <c r="O4" s="30"/>
      <c r="P4" s="30"/>
      <c r="Q4" s="30"/>
      <c r="R4" s="30"/>
      <c r="S4" s="30"/>
      <c r="T4" s="30"/>
      <c r="U4" s="30"/>
      <c r="V4" s="30"/>
      <c r="W4" s="30"/>
      <c r="X4" s="30"/>
      <c r="Y4" s="30"/>
      <c r="Z4" s="30"/>
    </row>
    <row r="5" spans="1:26" ht="14.4">
      <c r="A5" s="30"/>
      <c r="B5" s="144"/>
      <c r="C5" s="91" t="s">
        <v>101</v>
      </c>
      <c r="D5" s="91">
        <v>255</v>
      </c>
      <c r="E5" s="92" t="s">
        <v>100</v>
      </c>
      <c r="F5" s="30"/>
      <c r="G5" s="30" t="s">
        <v>102</v>
      </c>
      <c r="H5" s="30"/>
      <c r="I5" s="30"/>
      <c r="J5" s="30"/>
      <c r="K5" s="30"/>
      <c r="L5" s="30"/>
      <c r="M5" s="30"/>
      <c r="N5" s="30"/>
      <c r="O5" s="30"/>
      <c r="P5" s="30"/>
      <c r="Q5" s="30"/>
      <c r="R5" s="30"/>
      <c r="S5" s="30"/>
      <c r="T5" s="30"/>
      <c r="U5" s="30"/>
      <c r="V5" s="30"/>
      <c r="W5" s="30"/>
      <c r="X5" s="30"/>
      <c r="Y5" s="30"/>
      <c r="Z5" s="30"/>
    </row>
    <row r="6" spans="1:26" ht="14.4">
      <c r="A6" s="30"/>
      <c r="B6" s="144"/>
      <c r="C6" s="91" t="s">
        <v>103</v>
      </c>
      <c r="D6" s="91">
        <v>301</v>
      </c>
      <c r="E6" s="92" t="s">
        <v>100</v>
      </c>
      <c r="F6" s="30"/>
      <c r="G6" s="30" t="s">
        <v>104</v>
      </c>
      <c r="H6" s="30"/>
      <c r="I6" s="30"/>
      <c r="J6" s="30"/>
      <c r="K6" s="30"/>
      <c r="L6" s="30"/>
      <c r="M6" s="30"/>
      <c r="N6" s="30"/>
      <c r="O6" s="30"/>
      <c r="P6" s="30"/>
      <c r="Q6" s="30"/>
      <c r="R6" s="30"/>
      <c r="S6" s="30"/>
      <c r="T6" s="30"/>
      <c r="U6" s="30"/>
      <c r="V6" s="30"/>
      <c r="W6" s="30"/>
      <c r="X6" s="30"/>
      <c r="Y6" s="30"/>
      <c r="Z6" s="30"/>
    </row>
    <row r="7" spans="1:26" ht="14.4">
      <c r="A7" s="30"/>
      <c r="B7" s="144"/>
      <c r="C7" s="91" t="s">
        <v>105</v>
      </c>
      <c r="D7" s="91">
        <v>358</v>
      </c>
      <c r="E7" s="92" t="s">
        <v>100</v>
      </c>
      <c r="F7" s="30"/>
      <c r="G7" s="30" t="s">
        <v>23</v>
      </c>
      <c r="H7" s="30"/>
      <c r="I7" s="30"/>
      <c r="J7" s="30"/>
      <c r="K7" s="30"/>
      <c r="L7" s="30"/>
      <c r="M7" s="30"/>
      <c r="N7" s="30"/>
      <c r="O7" s="30"/>
      <c r="P7" s="30"/>
      <c r="Q7" s="30"/>
      <c r="R7" s="30"/>
      <c r="S7" s="30"/>
      <c r="T7" s="30"/>
      <c r="U7" s="30"/>
      <c r="V7" s="30"/>
      <c r="W7" s="30"/>
      <c r="X7" s="30"/>
      <c r="Y7" s="30"/>
      <c r="Z7" s="30"/>
    </row>
    <row r="8" spans="1:26" ht="14.4">
      <c r="A8" s="30"/>
      <c r="B8" s="144"/>
      <c r="C8" s="91" t="s">
        <v>106</v>
      </c>
      <c r="D8" s="91">
        <v>379</v>
      </c>
      <c r="E8" s="92" t="s">
        <v>100</v>
      </c>
      <c r="F8" s="30"/>
      <c r="G8" s="30" t="s">
        <v>107</v>
      </c>
      <c r="H8" s="30"/>
      <c r="I8" s="30"/>
      <c r="J8" s="30"/>
      <c r="K8" s="30"/>
      <c r="L8" s="30"/>
      <c r="M8" s="30"/>
      <c r="N8" s="30"/>
      <c r="O8" s="30"/>
      <c r="P8" s="30"/>
      <c r="Q8" s="30"/>
      <c r="R8" s="30"/>
      <c r="S8" s="30"/>
      <c r="T8" s="30"/>
      <c r="U8" s="30"/>
      <c r="V8" s="30"/>
      <c r="W8" s="30"/>
      <c r="X8" s="30"/>
      <c r="Y8" s="30"/>
      <c r="Z8" s="30"/>
    </row>
    <row r="9" spans="1:26" ht="14.4">
      <c r="A9" s="30"/>
      <c r="B9" s="144"/>
      <c r="C9" s="91" t="s">
        <v>108</v>
      </c>
      <c r="D9" s="91">
        <v>440</v>
      </c>
      <c r="E9" s="92" t="s">
        <v>100</v>
      </c>
      <c r="F9" s="30"/>
      <c r="G9" s="30" t="s">
        <v>109</v>
      </c>
      <c r="H9" s="30"/>
      <c r="I9" s="30"/>
      <c r="J9" s="30"/>
      <c r="K9" s="30"/>
      <c r="L9" s="30"/>
      <c r="M9" s="30"/>
      <c r="N9" s="30"/>
      <c r="O9" s="30"/>
      <c r="P9" s="30"/>
      <c r="Q9" s="30"/>
      <c r="R9" s="30"/>
      <c r="S9" s="30"/>
      <c r="T9" s="30"/>
      <c r="U9" s="30"/>
      <c r="V9" s="30"/>
      <c r="W9" s="30"/>
      <c r="X9" s="30"/>
      <c r="Y9" s="30"/>
      <c r="Z9" s="30"/>
    </row>
    <row r="10" spans="1:26" ht="14.4">
      <c r="A10" s="30"/>
      <c r="B10" s="144"/>
      <c r="C10" s="91" t="s">
        <v>110</v>
      </c>
      <c r="D10" s="91">
        <v>484</v>
      </c>
      <c r="E10" s="92" t="s">
        <v>100</v>
      </c>
      <c r="F10" s="30"/>
      <c r="G10" s="30" t="s">
        <v>29</v>
      </c>
      <c r="H10" s="30"/>
      <c r="I10" s="30"/>
      <c r="J10" s="30"/>
      <c r="K10" s="30"/>
      <c r="L10" s="30"/>
      <c r="M10" s="30"/>
      <c r="N10" s="30"/>
      <c r="O10" s="30"/>
      <c r="P10" s="30"/>
      <c r="Q10" s="30"/>
      <c r="R10" s="30"/>
      <c r="S10" s="30"/>
      <c r="T10" s="30"/>
      <c r="U10" s="30"/>
      <c r="V10" s="30"/>
      <c r="W10" s="30"/>
      <c r="X10" s="30"/>
      <c r="Y10" s="30"/>
      <c r="Z10" s="30"/>
    </row>
    <row r="11" spans="1:26" ht="14.4">
      <c r="A11" s="30"/>
      <c r="B11" s="144"/>
      <c r="C11" s="91" t="s">
        <v>111</v>
      </c>
      <c r="D11" s="91">
        <v>532</v>
      </c>
      <c r="E11" s="92" t="s">
        <v>100</v>
      </c>
      <c r="F11" s="30"/>
      <c r="G11" s="30" t="s">
        <v>33</v>
      </c>
      <c r="H11" s="30"/>
      <c r="I11" s="30"/>
      <c r="J11" s="30"/>
      <c r="K11" s="30"/>
      <c r="L11" s="30"/>
      <c r="M11" s="30"/>
      <c r="N11" s="30"/>
      <c r="O11" s="30"/>
      <c r="P11" s="30"/>
      <c r="Q11" s="30"/>
      <c r="R11" s="30"/>
      <c r="S11" s="30"/>
      <c r="T11" s="30"/>
      <c r="U11" s="30"/>
      <c r="V11" s="30"/>
      <c r="W11" s="30"/>
      <c r="X11" s="30"/>
      <c r="Y11" s="30"/>
      <c r="Z11" s="30"/>
    </row>
    <row r="12" spans="1:26" ht="14.4">
      <c r="A12" s="30"/>
      <c r="B12" s="144"/>
      <c r="C12" s="91" t="s">
        <v>112</v>
      </c>
      <c r="D12" s="91">
        <v>580</v>
      </c>
      <c r="E12" s="92" t="s">
        <v>100</v>
      </c>
      <c r="F12" s="30"/>
      <c r="G12" s="30"/>
      <c r="H12" s="30"/>
      <c r="I12" s="30"/>
      <c r="J12" s="30"/>
      <c r="K12" s="30"/>
      <c r="L12" s="30"/>
      <c r="M12" s="30"/>
      <c r="N12" s="30"/>
      <c r="O12" s="30"/>
      <c r="P12" s="30"/>
      <c r="Q12" s="30"/>
      <c r="R12" s="30"/>
      <c r="S12" s="30"/>
      <c r="T12" s="30"/>
      <c r="U12" s="30"/>
      <c r="V12" s="30"/>
      <c r="W12" s="30"/>
      <c r="X12" s="30"/>
      <c r="Y12" s="30"/>
      <c r="Z12" s="30"/>
    </row>
    <row r="13" spans="1:26" ht="14.4">
      <c r="A13" s="30"/>
      <c r="B13" s="145"/>
      <c r="C13" s="91" t="s">
        <v>102</v>
      </c>
      <c r="D13" s="93">
        <v>1112</v>
      </c>
      <c r="E13" s="91" t="s">
        <v>113</v>
      </c>
      <c r="F13" s="30"/>
      <c r="G13" s="30"/>
      <c r="H13" s="30"/>
      <c r="I13" s="30"/>
      <c r="J13" s="30"/>
      <c r="K13" s="30"/>
      <c r="L13" s="30"/>
      <c r="M13" s="30"/>
      <c r="N13" s="30"/>
      <c r="O13" s="30"/>
      <c r="P13" s="30"/>
      <c r="Q13" s="30"/>
      <c r="R13" s="30"/>
      <c r="S13" s="30"/>
      <c r="T13" s="30"/>
      <c r="U13" s="30"/>
      <c r="V13" s="30"/>
      <c r="W13" s="30"/>
      <c r="X13" s="30"/>
      <c r="Y13" s="30"/>
      <c r="Z13" s="30"/>
    </row>
    <row r="14" spans="1:26" ht="14.4">
      <c r="A14" s="30"/>
      <c r="B14" s="7" t="s">
        <v>23</v>
      </c>
      <c r="C14" s="90" t="s">
        <v>114</v>
      </c>
      <c r="D14" s="90">
        <v>1510</v>
      </c>
      <c r="E14" s="90" t="s">
        <v>97</v>
      </c>
      <c r="F14" s="30"/>
      <c r="G14" s="30"/>
      <c r="H14" s="30"/>
      <c r="I14" s="30"/>
      <c r="J14" s="30"/>
      <c r="K14" s="30"/>
      <c r="L14" s="30"/>
      <c r="M14" s="30"/>
      <c r="N14" s="30"/>
      <c r="O14" s="30"/>
      <c r="P14" s="30"/>
      <c r="Q14" s="30"/>
      <c r="R14" s="30"/>
      <c r="S14" s="30"/>
      <c r="T14" s="30"/>
      <c r="U14" s="30"/>
      <c r="V14" s="30"/>
      <c r="W14" s="30"/>
      <c r="X14" s="30"/>
      <c r="Y14" s="30"/>
      <c r="Z14" s="30"/>
    </row>
    <row r="15" spans="1:26" ht="14.4">
      <c r="A15" s="30"/>
      <c r="B15" s="11" t="s">
        <v>25</v>
      </c>
      <c r="C15" s="91"/>
      <c r="D15" s="91"/>
      <c r="E15" s="91"/>
      <c r="F15" s="30"/>
      <c r="G15" s="30"/>
      <c r="H15" s="30"/>
      <c r="I15" s="30"/>
      <c r="J15" s="30"/>
      <c r="K15" s="30"/>
      <c r="L15" s="30"/>
      <c r="M15" s="30"/>
      <c r="N15" s="30"/>
      <c r="O15" s="30"/>
      <c r="P15" s="30"/>
      <c r="Q15" s="30"/>
      <c r="R15" s="30"/>
      <c r="S15" s="30"/>
      <c r="T15" s="30"/>
      <c r="U15" s="30"/>
      <c r="V15" s="30"/>
      <c r="W15" s="30"/>
      <c r="X15" s="30"/>
      <c r="Y15" s="30"/>
      <c r="Z15" s="30"/>
    </row>
    <row r="16" spans="1:26" thickBot="1">
      <c r="A16" s="30"/>
      <c r="B16" s="7" t="s">
        <v>27</v>
      </c>
      <c r="C16" s="90" t="s">
        <v>115</v>
      </c>
      <c r="D16" s="90">
        <v>1030</v>
      </c>
      <c r="E16" s="90" t="s">
        <v>97</v>
      </c>
      <c r="F16" s="30"/>
      <c r="G16" s="30"/>
      <c r="H16" s="30"/>
      <c r="I16" s="30"/>
      <c r="J16" s="30"/>
      <c r="K16" s="30"/>
      <c r="L16" s="30"/>
      <c r="M16" s="30"/>
      <c r="N16" s="30"/>
      <c r="O16" s="30"/>
      <c r="P16" s="30"/>
      <c r="Q16" s="30"/>
      <c r="R16" s="30"/>
      <c r="S16" s="30"/>
      <c r="T16" s="30"/>
      <c r="U16" s="30"/>
      <c r="V16" s="30"/>
      <c r="W16" s="30"/>
      <c r="X16" s="30"/>
      <c r="Y16" s="30"/>
      <c r="Z16" s="30"/>
    </row>
    <row r="17" spans="1:26" thickBot="1">
      <c r="A17" s="30"/>
      <c r="B17" s="143" t="s">
        <v>29</v>
      </c>
      <c r="C17" s="91" t="s">
        <v>116</v>
      </c>
      <c r="D17" s="91">
        <v>1220</v>
      </c>
      <c r="E17" s="91" t="s">
        <v>97</v>
      </c>
      <c r="F17" s="30"/>
      <c r="G17" s="30"/>
      <c r="H17" s="30"/>
      <c r="I17" s="30"/>
      <c r="J17" s="30"/>
      <c r="K17" s="30"/>
      <c r="L17" s="30"/>
      <c r="M17" s="30"/>
      <c r="N17" s="30"/>
      <c r="O17" s="30"/>
      <c r="P17" s="30"/>
      <c r="Q17" s="30"/>
      <c r="R17" s="30"/>
      <c r="S17" s="30"/>
      <c r="T17" s="30"/>
      <c r="U17" s="30"/>
      <c r="V17" s="30"/>
      <c r="W17" s="30"/>
      <c r="X17" s="30"/>
      <c r="Y17" s="30"/>
      <c r="Z17" s="30"/>
    </row>
    <row r="18" spans="1:26" thickBot="1">
      <c r="A18" s="30"/>
      <c r="B18" s="150"/>
      <c r="C18" s="91" t="s">
        <v>117</v>
      </c>
      <c r="D18" s="91">
        <v>1730</v>
      </c>
      <c r="E18" s="91" t="s">
        <v>97</v>
      </c>
      <c r="F18" s="30"/>
      <c r="G18" s="30"/>
      <c r="H18" s="30"/>
      <c r="I18" s="30"/>
      <c r="J18" s="30"/>
      <c r="K18" s="30"/>
      <c r="L18" s="30"/>
      <c r="M18" s="30"/>
      <c r="N18" s="30"/>
      <c r="O18" s="30"/>
      <c r="P18" s="30"/>
      <c r="Q18" s="30"/>
      <c r="R18" s="30"/>
      <c r="S18" s="30"/>
      <c r="T18" s="30"/>
      <c r="U18" s="30"/>
      <c r="V18" s="30"/>
      <c r="W18" s="30"/>
      <c r="X18" s="30"/>
      <c r="Y18" s="30"/>
      <c r="Z18" s="30"/>
    </row>
    <row r="19" spans="1:26" thickBot="1">
      <c r="A19" s="30"/>
      <c r="B19" s="150"/>
      <c r="C19" s="91" t="s">
        <v>118</v>
      </c>
      <c r="D19" s="91">
        <v>1990</v>
      </c>
      <c r="E19" s="91" t="s">
        <v>97</v>
      </c>
      <c r="F19" s="30"/>
      <c r="G19" s="30"/>
      <c r="H19" s="30"/>
      <c r="I19" s="30"/>
      <c r="J19" s="30"/>
      <c r="K19" s="30"/>
      <c r="L19" s="30"/>
      <c r="M19" s="30"/>
      <c r="N19" s="30"/>
      <c r="O19" s="30"/>
      <c r="P19" s="30"/>
      <c r="Q19" s="30"/>
      <c r="R19" s="30"/>
      <c r="S19" s="30"/>
      <c r="T19" s="30"/>
      <c r="U19" s="30"/>
      <c r="V19" s="30"/>
      <c r="W19" s="30"/>
      <c r="X19" s="30"/>
      <c r="Y19" s="30"/>
      <c r="Z19" s="30"/>
    </row>
    <row r="20" spans="1:26" s="122" customFormat="1" thickBot="1">
      <c r="A20" s="30"/>
      <c r="B20" s="151"/>
      <c r="C20" s="135" t="s">
        <v>162</v>
      </c>
      <c r="D20" s="91">
        <v>2843</v>
      </c>
      <c r="E20" s="135" t="s">
        <v>97</v>
      </c>
      <c r="F20" s="30"/>
      <c r="G20" s="30"/>
      <c r="H20" s="30"/>
      <c r="I20" s="30"/>
      <c r="J20" s="30"/>
      <c r="K20" s="30"/>
      <c r="L20" s="30"/>
      <c r="M20" s="30"/>
      <c r="N20" s="30"/>
      <c r="O20" s="30"/>
      <c r="P20" s="30"/>
      <c r="Q20" s="30"/>
      <c r="R20" s="30"/>
      <c r="S20" s="30"/>
      <c r="T20" s="30"/>
      <c r="U20" s="30"/>
      <c r="V20" s="30"/>
      <c r="W20" s="30"/>
      <c r="X20" s="30"/>
      <c r="Y20" s="30"/>
      <c r="Z20" s="30"/>
    </row>
    <row r="21" spans="1:26" thickBot="1">
      <c r="A21" s="30"/>
      <c r="B21" s="146" t="s">
        <v>33</v>
      </c>
      <c r="C21" s="90" t="s">
        <v>119</v>
      </c>
      <c r="D21" s="90">
        <v>219.32</v>
      </c>
      <c r="E21" s="90" t="s">
        <v>120</v>
      </c>
      <c r="F21" s="30"/>
      <c r="G21" s="30"/>
      <c r="H21" s="30"/>
      <c r="I21" s="30"/>
      <c r="J21" s="30"/>
      <c r="K21" s="30"/>
      <c r="L21" s="30"/>
      <c r="M21" s="30"/>
      <c r="N21" s="30"/>
      <c r="O21" s="30"/>
      <c r="P21" s="30"/>
      <c r="Q21" s="30"/>
      <c r="R21" s="30"/>
      <c r="S21" s="30"/>
      <c r="T21" s="30"/>
      <c r="U21" s="30"/>
      <c r="V21" s="30"/>
      <c r="W21" s="30"/>
      <c r="X21" s="30"/>
      <c r="Y21" s="30"/>
      <c r="Z21" s="30"/>
    </row>
    <row r="22" spans="1:26" ht="14.4">
      <c r="A22" s="30"/>
      <c r="B22" s="146"/>
      <c r="C22" s="90" t="s">
        <v>121</v>
      </c>
      <c r="D22" s="90">
        <v>242.58</v>
      </c>
      <c r="E22" s="90" t="s">
        <v>122</v>
      </c>
      <c r="F22" s="30"/>
      <c r="G22" s="30"/>
      <c r="H22" s="30"/>
      <c r="I22" s="30"/>
      <c r="J22" s="30"/>
      <c r="K22" s="30"/>
      <c r="L22" s="30"/>
      <c r="M22" s="30"/>
      <c r="N22" s="30"/>
      <c r="O22" s="30"/>
      <c r="P22" s="30"/>
      <c r="Q22" s="30"/>
      <c r="R22" s="30"/>
      <c r="S22" s="30"/>
      <c r="T22" s="30"/>
      <c r="U22" s="30"/>
      <c r="V22" s="30"/>
      <c r="W22" s="30"/>
      <c r="X22" s="30"/>
      <c r="Y22" s="30"/>
      <c r="Z22" s="30"/>
    </row>
    <row r="23" spans="1:26" ht="14.4">
      <c r="A23" s="30"/>
      <c r="B23" s="146"/>
      <c r="C23" s="90" t="s">
        <v>123</v>
      </c>
      <c r="D23" s="90">
        <v>274.89999999999998</v>
      </c>
      <c r="E23" s="90" t="s">
        <v>124</v>
      </c>
      <c r="H23" s="30"/>
      <c r="I23" s="30"/>
      <c r="J23" s="30"/>
      <c r="K23" s="30"/>
      <c r="L23" s="30"/>
      <c r="M23" s="30"/>
      <c r="N23" s="30"/>
      <c r="O23" s="30"/>
      <c r="P23" s="30"/>
      <c r="Q23" s="30"/>
      <c r="R23" s="30"/>
      <c r="S23" s="30"/>
      <c r="T23" s="30"/>
      <c r="U23" s="30"/>
      <c r="V23" s="30"/>
      <c r="W23" s="30"/>
      <c r="X23" s="30"/>
      <c r="Y23" s="30"/>
      <c r="Z23" s="30"/>
    </row>
    <row r="24" spans="1:26" ht="14.4">
      <c r="A24" s="30"/>
      <c r="B24" s="146"/>
      <c r="C24" s="90" t="s">
        <v>125</v>
      </c>
      <c r="D24" s="90">
        <v>361.45</v>
      </c>
      <c r="E24" s="90" t="s">
        <v>126</v>
      </c>
      <c r="H24" s="30"/>
      <c r="I24" s="30"/>
      <c r="J24" s="30"/>
      <c r="K24" s="30"/>
      <c r="L24" s="30"/>
      <c r="M24" s="30"/>
      <c r="N24" s="30"/>
      <c r="O24" s="30"/>
      <c r="P24" s="30"/>
      <c r="Q24" s="30"/>
      <c r="R24" s="30"/>
      <c r="S24" s="30"/>
      <c r="T24" s="30"/>
      <c r="U24" s="30"/>
      <c r="V24" s="30"/>
      <c r="W24" s="30"/>
      <c r="X24" s="30"/>
      <c r="Y24" s="30"/>
      <c r="Z24" s="30"/>
    </row>
    <row r="25" spans="1:26" ht="14.4">
      <c r="A25" s="30"/>
      <c r="B25" s="147"/>
      <c r="C25" s="90" t="s">
        <v>127</v>
      </c>
      <c r="D25" s="90">
        <v>137.19</v>
      </c>
      <c r="E25" s="90" t="s">
        <v>128</v>
      </c>
      <c r="H25" s="30"/>
      <c r="I25" s="30"/>
      <c r="J25" s="30"/>
      <c r="K25" s="30"/>
      <c r="L25" s="30"/>
      <c r="M25" s="30"/>
      <c r="N25" s="30"/>
      <c r="O25" s="30"/>
      <c r="P25" s="30"/>
      <c r="Q25" s="30"/>
      <c r="R25" s="30"/>
      <c r="S25" s="30"/>
      <c r="T25" s="30"/>
      <c r="U25" s="30"/>
      <c r="V25" s="30"/>
      <c r="W25" s="30"/>
      <c r="X25" s="30"/>
      <c r="Y25" s="30"/>
      <c r="Z25" s="30"/>
    </row>
    <row r="26" spans="1:26" ht="14.4">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ht="28.5" customHeight="1">
      <c r="A27" s="30"/>
      <c r="B27" s="193" t="s">
        <v>129</v>
      </c>
      <c r="C27" s="184"/>
      <c r="D27" s="194" t="s">
        <v>154</v>
      </c>
      <c r="E27" s="184"/>
      <c r="F27" s="30"/>
      <c r="G27" s="30"/>
      <c r="H27" s="30"/>
      <c r="I27" s="30"/>
      <c r="J27" s="30"/>
      <c r="K27" s="30"/>
      <c r="L27" s="30"/>
      <c r="M27" s="30"/>
      <c r="N27" s="30"/>
      <c r="O27" s="30"/>
      <c r="P27" s="30"/>
      <c r="Q27" s="30"/>
      <c r="R27" s="30"/>
      <c r="S27" s="30"/>
      <c r="T27" s="30"/>
      <c r="U27" s="30"/>
      <c r="V27" s="30"/>
      <c r="W27" s="30"/>
      <c r="X27" s="30"/>
      <c r="Y27" s="30"/>
      <c r="Z27" s="30"/>
    </row>
    <row r="28" spans="1:26" ht="14.4">
      <c r="A28" s="30"/>
      <c r="B28" s="85" t="s">
        <v>130</v>
      </c>
      <c r="C28" s="190" t="s">
        <v>159</v>
      </c>
      <c r="D28" s="190"/>
      <c r="E28" s="190"/>
      <c r="F28" s="30"/>
      <c r="G28" s="30"/>
      <c r="H28" s="30"/>
      <c r="I28" s="30"/>
      <c r="J28" s="30"/>
      <c r="K28" s="30"/>
      <c r="L28" s="30"/>
      <c r="M28" s="30"/>
      <c r="N28" s="30"/>
      <c r="O28" s="30"/>
      <c r="P28" s="30"/>
      <c r="Q28" s="30"/>
      <c r="R28" s="30"/>
      <c r="S28" s="30"/>
      <c r="T28" s="30"/>
      <c r="U28" s="30"/>
      <c r="V28" s="30"/>
      <c r="W28" s="30"/>
      <c r="X28" s="30"/>
      <c r="Y28" s="30"/>
      <c r="Z28" s="30"/>
    </row>
    <row r="29" spans="1:26" ht="29.4" thickBot="1">
      <c r="A29" s="30"/>
      <c r="B29" s="94" t="s">
        <v>131</v>
      </c>
      <c r="C29" s="95" t="s">
        <v>156</v>
      </c>
      <c r="D29" s="94" t="s">
        <v>157</v>
      </c>
      <c r="E29" s="95" t="s">
        <v>158</v>
      </c>
      <c r="F29" s="94" t="s">
        <v>132</v>
      </c>
      <c r="G29" s="30"/>
      <c r="J29" s="30"/>
      <c r="K29" s="30"/>
      <c r="L29" s="30"/>
      <c r="M29" s="30"/>
      <c r="N29" s="30"/>
      <c r="O29" s="30"/>
      <c r="P29" s="30"/>
      <c r="Q29" s="30"/>
      <c r="R29" s="30"/>
      <c r="S29" s="30"/>
      <c r="T29" s="30"/>
      <c r="U29" s="30"/>
      <c r="V29" s="30"/>
      <c r="W29" s="30"/>
      <c r="X29" s="30"/>
      <c r="Y29" s="30"/>
      <c r="Z29" s="30"/>
    </row>
    <row r="30" spans="1:26" ht="14.4">
      <c r="A30" s="30"/>
      <c r="B30" s="96" t="s">
        <v>89</v>
      </c>
      <c r="C30" s="111">
        <v>0.16804260183413908</v>
      </c>
      <c r="D30" s="114">
        <v>1.4716825635302589E-3</v>
      </c>
      <c r="E30" s="115">
        <v>4.6649560504355399E-3</v>
      </c>
      <c r="F30" s="97">
        <f>C30+(D30/1000*$C$35)+(E30/1000*$C$36)</f>
        <v>0.16932002229928333</v>
      </c>
      <c r="G30" s="30"/>
      <c r="J30" s="30"/>
      <c r="K30" s="30"/>
      <c r="L30" s="30"/>
      <c r="M30" s="30"/>
      <c r="N30" s="30"/>
      <c r="O30" s="30"/>
      <c r="P30" s="30"/>
      <c r="Q30" s="30"/>
      <c r="R30" s="30"/>
      <c r="S30" s="30"/>
      <c r="T30" s="30"/>
      <c r="U30" s="30"/>
      <c r="V30" s="30"/>
      <c r="W30" s="30"/>
      <c r="X30" s="30"/>
      <c r="Y30" s="30"/>
      <c r="Z30" s="30"/>
    </row>
    <row r="31" spans="1:26" ht="14.4">
      <c r="A31" s="30"/>
      <c r="B31" s="96" t="s">
        <v>87</v>
      </c>
      <c r="C31" s="112">
        <v>2.1893211868107464E-2</v>
      </c>
      <c r="D31" s="116">
        <v>1.7107647541486372E-3</v>
      </c>
      <c r="E31" s="117">
        <v>5.4744472132756399E-4</v>
      </c>
      <c r="F31" s="97">
        <f>C31+(D31/1000*$C$35)+(E31/1000*$C$36)</f>
        <v>2.2086186132375431E-2</v>
      </c>
      <c r="G31" s="30"/>
      <c r="J31" s="30"/>
      <c r="K31" s="30"/>
      <c r="L31" s="30"/>
      <c r="M31" s="30"/>
      <c r="N31" s="30"/>
      <c r="O31" s="30"/>
      <c r="P31" s="30"/>
      <c r="Q31" s="30"/>
      <c r="R31" s="30"/>
      <c r="S31" s="30"/>
      <c r="T31" s="30"/>
      <c r="U31" s="30"/>
      <c r="V31" s="30"/>
      <c r="W31" s="30"/>
      <c r="X31" s="30"/>
      <c r="Y31" s="30"/>
      <c r="Z31" s="30"/>
    </row>
    <row r="32" spans="1:26" ht="14.4">
      <c r="A32" s="30"/>
      <c r="B32" s="96" t="s">
        <v>85</v>
      </c>
      <c r="C32" s="112">
        <v>8.2101644528402754E-2</v>
      </c>
      <c r="D32" s="116">
        <v>3.2580017670001099E-2</v>
      </c>
      <c r="E32" s="116">
        <v>2.0654501768151631E-3</v>
      </c>
      <c r="F32" s="97">
        <f>C32+(D32/1000*$C$35)+(E32/1000*$C$36)</f>
        <v>8.3561229320018804E-2</v>
      </c>
      <c r="G32" s="30"/>
      <c r="H32" s="30"/>
      <c r="I32" s="30"/>
      <c r="J32" s="30"/>
      <c r="K32" s="30"/>
      <c r="L32" s="30"/>
      <c r="M32" s="30"/>
      <c r="N32" s="30"/>
      <c r="O32" s="30"/>
      <c r="P32" s="30"/>
      <c r="Q32" s="30"/>
      <c r="R32" s="30"/>
      <c r="S32" s="30"/>
      <c r="T32" s="30"/>
      <c r="U32" s="30"/>
      <c r="V32" s="30"/>
      <c r="W32" s="30"/>
      <c r="X32" s="30"/>
      <c r="Y32" s="30"/>
      <c r="Z32" s="30"/>
    </row>
    <row r="33" spans="1:26" thickBot="1">
      <c r="A33" s="30"/>
      <c r="B33" s="96" t="s">
        <v>133</v>
      </c>
      <c r="C33" s="113">
        <v>0.90481511327208264</v>
      </c>
      <c r="D33" s="110" t="s">
        <v>155</v>
      </c>
      <c r="E33" s="118">
        <v>2.7861370252691035E-2</v>
      </c>
      <c r="F33" s="97">
        <f>C33+(D33/1000*$C$35)+(E33/1000*$C$36)</f>
        <v>0.91219837638904577</v>
      </c>
      <c r="G33" s="30"/>
      <c r="H33" s="30"/>
      <c r="I33" s="30"/>
      <c r="J33" s="30"/>
      <c r="K33" s="30"/>
      <c r="L33" s="30"/>
      <c r="M33" s="30"/>
      <c r="N33" s="30"/>
      <c r="O33" s="30"/>
      <c r="P33" s="30"/>
      <c r="Q33" s="30"/>
      <c r="R33" s="30"/>
      <c r="S33" s="30"/>
      <c r="T33" s="30"/>
      <c r="U33" s="30"/>
      <c r="V33" s="30"/>
      <c r="W33" s="30"/>
      <c r="X33" s="30"/>
      <c r="Y33" s="30"/>
      <c r="Z33" s="30"/>
    </row>
    <row r="34" spans="1:26" thickBot="1">
      <c r="A34" s="30"/>
      <c r="B34" s="98" t="s">
        <v>134</v>
      </c>
      <c r="C34" s="99" t="s">
        <v>135</v>
      </c>
      <c r="D34" s="30"/>
      <c r="E34" s="30"/>
      <c r="F34" s="30"/>
      <c r="G34" s="30"/>
      <c r="H34" s="30"/>
      <c r="I34" s="30"/>
      <c r="J34" s="30"/>
      <c r="K34" s="30"/>
      <c r="L34" s="30"/>
      <c r="M34" s="30"/>
      <c r="N34" s="30"/>
      <c r="O34" s="30"/>
      <c r="P34" s="30"/>
      <c r="Q34" s="30"/>
      <c r="R34" s="30"/>
      <c r="S34" s="30"/>
      <c r="T34" s="30"/>
      <c r="U34" s="30"/>
      <c r="V34" s="30"/>
      <c r="W34" s="30"/>
      <c r="X34" s="30"/>
      <c r="Y34" s="30"/>
      <c r="Z34" s="30"/>
    </row>
    <row r="35" spans="1:26" ht="14.4">
      <c r="A35" s="30"/>
      <c r="B35" s="100" t="s">
        <v>136</v>
      </c>
      <c r="C35" s="119">
        <v>28</v>
      </c>
      <c r="D35" s="109"/>
      <c r="E35" s="109"/>
      <c r="F35" s="109"/>
      <c r="H35" s="30"/>
      <c r="I35" s="30"/>
      <c r="J35" s="30"/>
      <c r="K35" s="30"/>
      <c r="L35" s="30"/>
      <c r="M35" s="30"/>
      <c r="N35" s="30"/>
      <c r="O35" s="30"/>
      <c r="P35" s="30"/>
      <c r="Q35" s="30"/>
      <c r="R35" s="30"/>
      <c r="S35" s="30"/>
      <c r="T35" s="30"/>
      <c r="U35" s="30"/>
      <c r="V35" s="30"/>
      <c r="W35" s="30"/>
      <c r="X35" s="30"/>
      <c r="Y35" s="30"/>
      <c r="Z35" s="30"/>
    </row>
    <row r="36" spans="1:26" ht="14.25" customHeight="1" thickBot="1">
      <c r="A36" s="30"/>
      <c r="B36" s="100" t="s">
        <v>137</v>
      </c>
      <c r="C36" s="120">
        <v>265</v>
      </c>
      <c r="D36" s="109"/>
      <c r="E36" s="109"/>
      <c r="F36" s="109"/>
      <c r="H36" s="30"/>
      <c r="I36" s="30"/>
      <c r="J36" s="30"/>
      <c r="K36" s="30"/>
      <c r="L36" s="30"/>
      <c r="M36" s="30"/>
      <c r="N36" s="30"/>
      <c r="O36" s="30"/>
      <c r="P36" s="30"/>
      <c r="Q36" s="30"/>
      <c r="R36" s="30"/>
      <c r="S36" s="30"/>
      <c r="T36" s="30"/>
      <c r="U36" s="30"/>
      <c r="V36" s="30"/>
      <c r="W36" s="30"/>
      <c r="X36" s="30"/>
      <c r="Y36" s="30"/>
      <c r="Z36" s="30"/>
    </row>
    <row r="37" spans="1:26" ht="14.25" customHeight="1">
      <c r="A37" s="30"/>
      <c r="B37" s="101" t="s">
        <v>138</v>
      </c>
      <c r="C37" s="191" t="s">
        <v>139</v>
      </c>
      <c r="D37" s="184"/>
      <c r="E37" s="1"/>
      <c r="F37" s="1"/>
      <c r="G37" s="1"/>
      <c r="H37" s="30"/>
      <c r="I37" s="30"/>
      <c r="J37" s="30"/>
      <c r="K37" s="30"/>
      <c r="L37" s="30"/>
      <c r="M37" s="30"/>
      <c r="N37" s="30"/>
      <c r="O37" s="30"/>
      <c r="P37" s="30"/>
      <c r="Q37" s="30"/>
      <c r="R37" s="30"/>
      <c r="S37" s="30"/>
      <c r="T37" s="30"/>
      <c r="U37" s="30"/>
      <c r="V37" s="30"/>
      <c r="W37" s="30"/>
      <c r="X37" s="30"/>
      <c r="Y37" s="30"/>
      <c r="Z37" s="30"/>
    </row>
    <row r="38" spans="1:26" ht="14.4">
      <c r="A38" s="30"/>
      <c r="B38" s="192" t="s">
        <v>140</v>
      </c>
      <c r="C38" s="184"/>
      <c r="D38" s="184"/>
      <c r="E38" s="184"/>
      <c r="H38" s="30"/>
      <c r="I38" s="30"/>
      <c r="J38" s="30"/>
      <c r="K38" s="30"/>
      <c r="L38" s="30"/>
      <c r="M38" s="30"/>
      <c r="N38" s="30"/>
      <c r="O38" s="30"/>
      <c r="P38" s="30"/>
      <c r="Q38" s="30"/>
      <c r="R38" s="30"/>
      <c r="S38" s="30"/>
      <c r="T38" s="30"/>
      <c r="U38" s="30"/>
      <c r="V38" s="30"/>
      <c r="W38" s="30"/>
      <c r="X38" s="30"/>
      <c r="Y38" s="30"/>
      <c r="Z38" s="30"/>
    </row>
    <row r="39" spans="1:26" ht="14.4">
      <c r="A39" s="30"/>
      <c r="B39" s="102" t="s">
        <v>141</v>
      </c>
      <c r="C39" s="103">
        <v>8.35</v>
      </c>
      <c r="D39" s="104" t="s">
        <v>142</v>
      </c>
      <c r="E39" s="104"/>
      <c r="F39" s="104" t="s">
        <v>143</v>
      </c>
      <c r="G39" s="30"/>
      <c r="H39" s="30"/>
      <c r="I39" s="30"/>
      <c r="J39" s="30"/>
      <c r="K39" s="30"/>
      <c r="L39" s="30"/>
      <c r="M39" s="30"/>
      <c r="N39" s="30"/>
      <c r="O39" s="30"/>
      <c r="P39" s="30"/>
      <c r="Q39" s="30"/>
      <c r="R39" s="30"/>
      <c r="S39" s="30"/>
      <c r="T39" s="30"/>
      <c r="U39" s="30"/>
      <c r="V39" s="30"/>
      <c r="W39" s="30"/>
      <c r="X39" s="30"/>
      <c r="Y39" s="30"/>
      <c r="Z39" s="30"/>
    </row>
    <row r="40" spans="1:26" ht="14.4">
      <c r="A40" s="30"/>
      <c r="B40" s="105" t="s">
        <v>144</v>
      </c>
      <c r="C40" s="106">
        <v>3.37</v>
      </c>
      <c r="D40" s="107" t="s">
        <v>145</v>
      </c>
      <c r="E40" s="107"/>
      <c r="F40" s="107" t="s">
        <v>143</v>
      </c>
      <c r="G40" s="30"/>
      <c r="H40" s="30"/>
      <c r="I40" s="30"/>
      <c r="J40" s="30"/>
      <c r="K40" s="30"/>
      <c r="L40" s="30"/>
      <c r="M40" s="30"/>
      <c r="N40" s="30"/>
      <c r="O40" s="30"/>
      <c r="P40" s="30"/>
      <c r="Q40" s="30"/>
      <c r="R40" s="30"/>
      <c r="S40" s="30"/>
      <c r="T40" s="30"/>
      <c r="U40" s="30"/>
      <c r="V40" s="30"/>
      <c r="W40" s="30"/>
      <c r="X40" s="30"/>
      <c r="Y40" s="30"/>
      <c r="Z40" s="30"/>
    </row>
    <row r="41" spans="1:26" ht="14.4">
      <c r="A41" s="30"/>
      <c r="B41" s="105" t="s">
        <v>146</v>
      </c>
      <c r="C41" s="106">
        <v>12.087999999999999</v>
      </c>
      <c r="D41" s="107" t="s">
        <v>147</v>
      </c>
      <c r="E41" s="107"/>
      <c r="F41" s="107" t="s">
        <v>148</v>
      </c>
      <c r="G41" s="30"/>
      <c r="H41" s="30"/>
      <c r="I41" s="30"/>
      <c r="J41" s="30"/>
      <c r="K41" s="30"/>
      <c r="L41" s="30"/>
      <c r="M41" s="30"/>
      <c r="N41" s="30"/>
      <c r="O41" s="30"/>
      <c r="P41" s="30"/>
      <c r="Q41" s="30"/>
      <c r="R41" s="30"/>
      <c r="S41" s="30"/>
      <c r="T41" s="30"/>
      <c r="U41" s="30"/>
      <c r="V41" s="30"/>
      <c r="W41" s="30"/>
      <c r="X41" s="30"/>
      <c r="Y41" s="30"/>
      <c r="Z41" s="30"/>
    </row>
    <row r="42" spans="1:26" ht="14.4">
      <c r="A42" s="30"/>
      <c r="B42" s="105"/>
      <c r="C42" s="107"/>
      <c r="D42" s="107"/>
      <c r="E42" s="107"/>
      <c r="F42" s="107"/>
      <c r="G42" s="30"/>
      <c r="H42" s="30"/>
      <c r="I42" s="30"/>
      <c r="J42" s="30"/>
      <c r="K42" s="30"/>
      <c r="L42" s="30"/>
      <c r="M42" s="30"/>
      <c r="N42" s="30"/>
      <c r="O42" s="30"/>
      <c r="P42" s="30"/>
      <c r="Q42" s="30"/>
      <c r="R42" s="30"/>
      <c r="S42" s="30"/>
      <c r="T42" s="30"/>
      <c r="U42" s="30"/>
      <c r="V42" s="30"/>
      <c r="W42" s="30"/>
      <c r="X42" s="30"/>
      <c r="Y42" s="30"/>
      <c r="Z42" s="30"/>
    </row>
    <row r="43" spans="1:26" ht="14.4">
      <c r="A43" s="30"/>
      <c r="B43" s="105" t="s">
        <v>149</v>
      </c>
      <c r="C43" s="108">
        <f>C41/C40</f>
        <v>3.5869436201780411</v>
      </c>
      <c r="D43" s="107" t="s">
        <v>150</v>
      </c>
      <c r="E43" s="107"/>
      <c r="F43" s="107" t="s">
        <v>151</v>
      </c>
      <c r="G43" s="30"/>
      <c r="H43" s="30"/>
      <c r="I43" s="30"/>
      <c r="J43" s="30"/>
      <c r="K43" s="30"/>
      <c r="L43" s="30"/>
      <c r="M43" s="30"/>
      <c r="N43" s="30"/>
      <c r="O43" s="30"/>
      <c r="P43" s="30"/>
      <c r="Q43" s="30"/>
      <c r="R43" s="30"/>
      <c r="S43" s="30"/>
      <c r="T43" s="30"/>
      <c r="U43" s="30"/>
      <c r="V43" s="30"/>
      <c r="W43" s="30"/>
      <c r="X43" s="30"/>
      <c r="Y43" s="30"/>
      <c r="Z43" s="30"/>
    </row>
    <row r="44" spans="1:26" ht="14.4">
      <c r="A44" s="30"/>
      <c r="B44" s="105" t="s">
        <v>152</v>
      </c>
      <c r="C44" s="108">
        <f>C43*2</f>
        <v>7.1738872403560823</v>
      </c>
      <c r="D44" s="107" t="s">
        <v>150</v>
      </c>
      <c r="E44" s="107"/>
      <c r="F44" s="107" t="s">
        <v>153</v>
      </c>
      <c r="G44" s="30"/>
      <c r="H44" s="30"/>
      <c r="I44" s="30"/>
      <c r="J44" s="30"/>
      <c r="K44" s="30"/>
      <c r="L44" s="30"/>
      <c r="M44" s="30"/>
      <c r="N44" s="30"/>
      <c r="O44" s="30"/>
      <c r="P44" s="30"/>
      <c r="Q44" s="30"/>
      <c r="R44" s="30"/>
      <c r="S44" s="30"/>
      <c r="T44" s="30"/>
      <c r="U44" s="30"/>
      <c r="V44" s="30"/>
      <c r="W44" s="30"/>
      <c r="X44" s="30"/>
      <c r="Y44" s="30"/>
      <c r="Z44" s="30"/>
    </row>
    <row r="45" spans="1:26" ht="14.4">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4.4">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4.4">
      <c r="A47" s="30"/>
      <c r="G47" s="30"/>
      <c r="H47" s="30"/>
      <c r="I47" s="30"/>
      <c r="J47" s="30"/>
      <c r="K47" s="30"/>
      <c r="L47" s="30"/>
      <c r="M47" s="30"/>
      <c r="N47" s="30"/>
      <c r="O47" s="30"/>
      <c r="P47" s="30"/>
      <c r="Q47" s="30"/>
      <c r="R47" s="30"/>
      <c r="S47" s="30"/>
      <c r="T47" s="30"/>
      <c r="U47" s="30"/>
      <c r="V47" s="30"/>
      <c r="W47" s="30"/>
      <c r="X47" s="30"/>
      <c r="Y47" s="30"/>
      <c r="Z47" s="30"/>
    </row>
    <row r="48" spans="1:26" ht="14.4">
      <c r="A48" s="30"/>
      <c r="G48" s="30"/>
      <c r="H48" s="30"/>
      <c r="I48" s="30"/>
      <c r="J48" s="30"/>
      <c r="K48" s="30"/>
      <c r="L48" s="30"/>
      <c r="M48" s="30"/>
      <c r="N48" s="30"/>
      <c r="O48" s="30"/>
      <c r="P48" s="30"/>
      <c r="Q48" s="30"/>
      <c r="R48" s="30"/>
      <c r="S48" s="30"/>
      <c r="T48" s="30"/>
      <c r="U48" s="30"/>
      <c r="V48" s="30"/>
      <c r="W48" s="30"/>
      <c r="X48" s="30"/>
      <c r="Y48" s="30"/>
      <c r="Z48" s="30"/>
    </row>
    <row r="49" spans="1:26" ht="14.4">
      <c r="A49" s="30"/>
      <c r="G49" s="30"/>
      <c r="H49" s="30"/>
      <c r="I49" s="30"/>
      <c r="J49" s="30"/>
      <c r="K49" s="30"/>
      <c r="L49" s="30"/>
      <c r="M49" s="30"/>
      <c r="N49" s="30"/>
      <c r="O49" s="30"/>
      <c r="P49" s="30"/>
      <c r="Q49" s="30"/>
      <c r="R49" s="30"/>
      <c r="S49" s="30"/>
      <c r="T49" s="30"/>
      <c r="U49" s="30"/>
      <c r="V49" s="30"/>
      <c r="W49" s="30"/>
      <c r="X49" s="30"/>
      <c r="Y49" s="30"/>
      <c r="Z49" s="30"/>
    </row>
    <row r="50" spans="1:26" ht="14.4">
      <c r="A50" s="30"/>
      <c r="G50" s="30"/>
      <c r="H50" s="30"/>
      <c r="I50" s="30"/>
      <c r="J50" s="30"/>
      <c r="K50" s="30"/>
      <c r="L50" s="30"/>
      <c r="M50" s="30"/>
      <c r="N50" s="30"/>
      <c r="O50" s="30"/>
      <c r="P50" s="30"/>
      <c r="Q50" s="30"/>
      <c r="R50" s="30"/>
      <c r="S50" s="30"/>
      <c r="T50" s="30"/>
      <c r="U50" s="30"/>
      <c r="V50" s="30"/>
      <c r="W50" s="30"/>
      <c r="X50" s="30"/>
      <c r="Y50" s="30"/>
      <c r="Z50" s="30"/>
    </row>
    <row r="51" spans="1:26" ht="14.4">
      <c r="A51" s="30"/>
      <c r="G51" s="30"/>
      <c r="H51" s="30"/>
      <c r="I51" s="30"/>
      <c r="J51" s="30"/>
      <c r="K51" s="30"/>
      <c r="L51" s="30"/>
      <c r="M51" s="30"/>
      <c r="N51" s="30"/>
      <c r="O51" s="30"/>
      <c r="P51" s="30"/>
      <c r="Q51" s="30"/>
      <c r="R51" s="30"/>
      <c r="S51" s="30"/>
      <c r="T51" s="30"/>
      <c r="U51" s="30"/>
      <c r="V51" s="30"/>
      <c r="W51" s="30"/>
      <c r="X51" s="30"/>
      <c r="Y51" s="30"/>
      <c r="Z51" s="30"/>
    </row>
    <row r="52" spans="1:26" ht="14.4">
      <c r="A52" s="30"/>
      <c r="G52" s="30"/>
      <c r="H52" s="30"/>
      <c r="I52" s="30"/>
      <c r="J52" s="30"/>
      <c r="K52" s="30"/>
      <c r="L52" s="30"/>
      <c r="M52" s="30"/>
      <c r="N52" s="30"/>
      <c r="O52" s="30"/>
      <c r="P52" s="30"/>
      <c r="Q52" s="30"/>
      <c r="R52" s="30"/>
      <c r="S52" s="30"/>
      <c r="T52" s="30"/>
      <c r="U52" s="30"/>
      <c r="V52" s="30"/>
      <c r="W52" s="30"/>
      <c r="X52" s="30"/>
      <c r="Y52" s="30"/>
      <c r="Z52" s="30"/>
    </row>
    <row r="53" spans="1:26" ht="14.4">
      <c r="A53" s="30"/>
      <c r="G53" s="30"/>
      <c r="H53" s="30"/>
      <c r="I53" s="30"/>
      <c r="J53" s="30"/>
      <c r="K53" s="30"/>
      <c r="L53" s="30"/>
      <c r="M53" s="30"/>
      <c r="N53" s="30"/>
      <c r="O53" s="30"/>
      <c r="P53" s="30"/>
      <c r="Q53" s="30"/>
      <c r="R53" s="30"/>
      <c r="S53" s="30"/>
      <c r="T53" s="30"/>
      <c r="U53" s="30"/>
      <c r="V53" s="30"/>
      <c r="W53" s="30"/>
      <c r="X53" s="30"/>
      <c r="Y53" s="30"/>
      <c r="Z53" s="30"/>
    </row>
    <row r="54" spans="1:26" ht="14.4">
      <c r="A54" s="30"/>
      <c r="G54" s="30"/>
      <c r="H54" s="30"/>
      <c r="I54" s="30"/>
      <c r="J54" s="30"/>
      <c r="K54" s="30"/>
      <c r="L54" s="30"/>
      <c r="M54" s="30"/>
      <c r="N54" s="30"/>
      <c r="O54" s="30"/>
      <c r="P54" s="30"/>
      <c r="Q54" s="30"/>
      <c r="R54" s="30"/>
      <c r="S54" s="30"/>
      <c r="T54" s="30"/>
      <c r="U54" s="30"/>
      <c r="V54" s="30"/>
      <c r="W54" s="30"/>
      <c r="X54" s="30"/>
      <c r="Y54" s="30"/>
      <c r="Z54" s="30"/>
    </row>
    <row r="55" spans="1:26" ht="14.4">
      <c r="A55" s="30"/>
      <c r="G55" s="30"/>
      <c r="H55" s="30"/>
      <c r="I55" s="30"/>
      <c r="J55" s="30"/>
      <c r="K55" s="30"/>
      <c r="L55" s="30"/>
      <c r="M55" s="30"/>
      <c r="N55" s="30"/>
      <c r="O55" s="30"/>
      <c r="P55" s="30"/>
      <c r="Q55" s="30"/>
      <c r="R55" s="30"/>
      <c r="S55" s="30"/>
      <c r="T55" s="30"/>
      <c r="U55" s="30"/>
      <c r="V55" s="30"/>
      <c r="W55" s="30"/>
      <c r="X55" s="30"/>
      <c r="Y55" s="30"/>
      <c r="Z55" s="30"/>
    </row>
    <row r="56" spans="1:26" ht="14.4">
      <c r="A56" s="30"/>
      <c r="G56" s="30"/>
      <c r="H56" s="30"/>
      <c r="I56" s="30"/>
      <c r="J56" s="30"/>
      <c r="K56" s="30"/>
      <c r="L56" s="30"/>
      <c r="M56" s="30"/>
      <c r="N56" s="30"/>
      <c r="O56" s="30"/>
      <c r="P56" s="30"/>
      <c r="Q56" s="30"/>
      <c r="R56" s="30"/>
      <c r="S56" s="30"/>
      <c r="T56" s="30"/>
      <c r="U56" s="30"/>
      <c r="V56" s="30"/>
      <c r="W56" s="30"/>
      <c r="X56" s="30"/>
      <c r="Y56" s="30"/>
      <c r="Z56" s="30"/>
    </row>
    <row r="57" spans="1:26" ht="14.4">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ht="14.4">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ht="14.4">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4.4">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4.4">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4.4">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4.4">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4.4">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4.4">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4.4">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4.4">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4.4">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4.4">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4.4">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4.4">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4.4">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4.4">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4.4">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4.4">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4.4">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4.4">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4.4">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4.4">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4.4">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4.4">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4.4">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4.4">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4.4">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4.4">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4.4">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4.4">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4.4">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4.4">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4.4">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4.4">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4.4">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4.4">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4.4">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4.4">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4.4">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4.4">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4.4">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4.4">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4.4">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4.4">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4.4">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4.4">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4.4">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4.4">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4.4">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4.4">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4.4">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4.4">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4.4">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4.4">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4.4">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4.4">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4.4">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4.4">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4.4">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4.4">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4.4">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4.4">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4.4">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4.4">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4.4">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4.4">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4.4">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4.4">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4.4">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4.4">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4.4">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4.4">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4.4">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4.4">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4.4">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4.4">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4.4">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4.4">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4.4">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4.4">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4.4">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4.4">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4.4">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4.4">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4.4">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4.4">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4.4">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4.4">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4.4">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4.4">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4.4">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4.4">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4.4">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4.4">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4.4">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4.4">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4.4">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4.4">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4.4">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4.4">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4.4">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4.4">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4.4">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4.4">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4.4">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4.4">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4.4">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4.4">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4.4">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4.4">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4.4">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4.4">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4.4">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4.4">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4.4">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4.4">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4.4">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4.4">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4.4">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4.4">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4.4">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4.4">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4.4">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4.4">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4.4">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4.4">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4.4">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4.4">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4.4">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4.4">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4.4">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4.4">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4.4">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4.4">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4.4">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4.4">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4.4">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4.4">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4.4">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4.4">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4.4">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4.4">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4.4">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4.4">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4.4">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4.4">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4.4">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4.4">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4.4">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4.4">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4.4">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4.4">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4.4">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4.4">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4.4">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4.4">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4.4">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4.4">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4.4">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4.4">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4.4">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4.4">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4.4">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4.4">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4.4">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4.4">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4.4">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4.4">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4.4">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4.4">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4.4">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4.4">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4.4">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4.4">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4.4">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4.4">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4.4">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4.4">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4.4">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4.4">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4.4">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4.4">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4.4">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4.4">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4.4">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4.4">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4.4">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4.4">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4.4">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4.4">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4.4">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4.4">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4.4">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4.4">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4.4">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4.4">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4.4">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4.4">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4.4">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4.4">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4.4">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4.4">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4.4">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4.4">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4.4">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4.4">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4.4">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4.4">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4.4">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4.4">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4.4">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4.4">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4.4">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4.4">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4.4">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4.4">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4.4">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4.4">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4.4">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4.4">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4.4">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4.4">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4.4">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4.4">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4.4">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4.4">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4.4">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4.4">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4.4">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4.4">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4.4">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4.4">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4.4">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4.4">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4.4">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4.4">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4.4">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4.4">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4.4">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4.4">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4.4">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4.4">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4.4">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4.4">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4.4">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4.4">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4.4">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4.4">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4.4">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4.4">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4.4">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4.4">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4.4">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4.4">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4.4">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4.4">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4.4">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4.4">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4.4">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4.4">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4.4">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4.4">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4.4">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4.4">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4.4">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4.4">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4.4">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4.4">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4.4">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4.4">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4.4">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4.4">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4.4">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4.4">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4.4">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4.4">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4.4">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4.4">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4.4">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4.4">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4.4">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4.4">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4.4">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4.4">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4.4">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4.4">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4.4">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4.4">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4.4">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4.4">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4.4">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4.4">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4.4">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4.4">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4.4">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4.4">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4.4">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4.4">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4.4">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4.4">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4.4">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4.4">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4.4">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4.4">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4.4">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4.4">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4.4">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4.4">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4.4">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4.4">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4.4">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4.4">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4.4">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4.4">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4.4">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4.4">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4.4">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4.4">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4.4">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4.4">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4.4">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4.4">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4.4">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4.4">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4.4">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4.4">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4.4">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4.4">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4.4">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4.4">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4.4">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4.4">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4.4">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4.4">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4.4">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4.4">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4.4">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4.4">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4.4">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4.4">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4.4">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4.4">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4.4">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4.4">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4.4">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4.4">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4.4">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4.4">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4.4">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4.4">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4.4">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4.4">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4.4">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4.4">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4.4">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4.4">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4.4">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4.4">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4.4">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4.4">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4.4">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4.4">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4.4">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4.4">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4.4">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4.4">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4.4">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4.4">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4.4">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4.4">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4.4">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4.4">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4.4">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4.4">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4.4">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4.4">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4.4">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4.4">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4.4">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4.4">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4.4">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4.4">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4.4">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4.4">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4.4">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4.4">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4.4">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4.4">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4.4">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4.4">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4.4">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4.4">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4.4">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4.4">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4.4">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4.4">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4.4">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4.4">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4.4">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4.4">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4.4">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4.4">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4.4">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4.4">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4.4">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4.4">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4.4">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4.4">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4.4">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4.4">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4.4">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4.4">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4.4">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4.4">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4.4">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4.4">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4.4">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4.4">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4.4">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4.4">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4.4">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4.4">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4.4">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4.4">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4.4">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4.4">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4.4">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4.4">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4.4">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4.4">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4.4">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4.4">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4.4">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4.4">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4.4">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4.4">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4.4">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4.4">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4.4">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4.4">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4.4">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4.4">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4.4">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4.4">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4.4">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4.4">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4.4">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4.4">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4.4">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4.4">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4.4">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4.4">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4.4">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4.4">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4.4">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4.4">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4.4">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4.4">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4.4">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4.4">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4.4">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4.4">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4.4">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4.4">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4.4">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4.4">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4.4">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4.4">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4.4">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4.4">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4.4">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4.4">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4.4">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4.4">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4.4">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4.4">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4.4">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4.4">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4.4">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4.4">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4.4">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4.4">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4.4">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4.4">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4.4">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4.4">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4.4">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4.4">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4.4">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4.4">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4.4">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4.4">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4.4">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4.4">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4.4">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4.4">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4.4">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4.4">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4.4">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4.4">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4.4">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4.4">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4.4">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4.4">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4.4">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4.4">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4.4">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4.4">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4.4">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4.4">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4.4">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4.4">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4.4">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4.4">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4.4">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4.4">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4.4">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4.4">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4.4">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4.4">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4.4">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4.4">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4.4">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4.4">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4.4">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4.4">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4.4">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4.4">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4.4">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4.4">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4.4">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4.4">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4.4">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4.4">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4.4">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4.4">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4.4">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4.4">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4.4">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4.4">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4.4">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4.4">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4.4">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4.4">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4.4">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4.4">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4.4">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4.4">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4.4">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4.4">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4.4">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4.4">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4.4">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4.4">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4.4">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4.4">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4.4">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4.4">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4.4">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4.4">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4.4">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4.4">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4.4">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4.4">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4.4">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4.4">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4.4">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4.4">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4.4">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4.4">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4.4">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4.4">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4.4">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4.4">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4.4">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4.4">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4.4">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4.4">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4.4">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4.4">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4.4">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4.4">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4.4">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4.4">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4.4">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4.4">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4.4">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4.4">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4.4">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4.4">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4.4">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4.4">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4.4">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4.4">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4.4">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4.4">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4.4">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4.4">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4.4">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4.4">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4.4">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4.4">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4.4">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4.4">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4.4">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4.4">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4.4">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4.4">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4.4">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4.4">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4.4">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4.4">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4.4">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4.4">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4.4">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4.4">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4.4">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4.4">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4.4">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4.4">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4.4">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4.4">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4.4">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4.4">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4.4">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4.4">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4.4">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4.4">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4.4">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4.4">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4.4">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4.4">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4.4">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4.4">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4.4">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4.4">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4.4">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4.4">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4.4">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4.4">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4.4">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4.4">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4.4">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4.4">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4.4">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4.4">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4.4">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4.4">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4.4">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4.4">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4.4">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4.4">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4.4">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4.4">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4.4">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4.4">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4.4">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4.4">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4.4">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4.4">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4.4">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4.4">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4.4">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4.4">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4.4">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4.4">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4.4">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4.4">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4.4">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4.4">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4.4">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4.4">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4.4">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4.4">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4.4">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4.4">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4.4">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4.4">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4.4">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4.4">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4.4">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4.4">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4.4">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4.4">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4.4">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4.4">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4.4">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4.4">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4.4">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4.4">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4.4">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4.4">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4.4">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4.4">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4.4">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4.4">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4.4">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4.4">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4.4">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4.4">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4.4">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4.4">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4.4">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4.4">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4.4">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4.4">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4.4">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4.4">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4.4">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4.4">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4.4">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4.4">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4.4">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4.4">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4.4">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4.4">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4.4">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4.4">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4.4">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4.4">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4.4">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4.4">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4.4">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4.4">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4.4">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4.4">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4.4">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4.4">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4.4">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4.4">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4.4">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4.4">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4.4">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4.4">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4.4">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4.4">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4.4">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4.4">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4.4">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4.4">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4.4">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4.4">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4.4">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4.4">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4.4">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4.4">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4.4">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4.4">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4.4">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4.4">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4.4">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4.4">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4.4">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4.4">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4.4">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4.4">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4.4">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4.4">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4.4">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4.4">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4.4">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4.4">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4.4">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4.4">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4.4">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4.4">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4.4">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4.4">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4.4">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4.4">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4.4">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4.4">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4.4">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4.4">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4.4">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4.4">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4.4">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4.4">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4.4">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4.4">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4.4">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4.4">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4.4">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4.4">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4.4">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4.4">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4.4">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4.4">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4.4">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4.4">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4.4">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4.4">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4.4">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4.4">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4.4">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4.4">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4.4">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4.4">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4.4">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4.4">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4.4">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4.4">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4.4">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4.4">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4.4">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4.4">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4.4">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4.4">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4.4">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4.4">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4.4">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4.4">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4.4">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4.4">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4.4">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4.4">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4.4">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4.4">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4.4">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4.4">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4.4">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4.4">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4.4">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4.4">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4.4">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4.4">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4.4">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4.4">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4.4">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4.4">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4.4">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4.4">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4.4">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4.4">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4.4">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4.4">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4.4">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4.4">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4.4">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4.4">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4.4">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4.4">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4.4">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4.4">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4.4">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4.4">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4.4">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4.4">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4.4">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4.4">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4.4">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4.4">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4.4">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4.4">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4.4">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4.4">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4.4">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4.4">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4.4">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4.4">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4.4">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4.4">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4.4">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4.4">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4.4">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4.4">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4.4">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4.4">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4.4">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4.4">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4.4">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4.4">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4.4">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4.4">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4.4">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4.4">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4.4">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4.4">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4.4">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4.4">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4.4">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4.4">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4.4">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4.4">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4.4">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4.4">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4.4">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4.4">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4.4">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4.4">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4.4">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4.4">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4.4">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4.4">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4.4">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4.4">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4.4">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4.4">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4.4">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4.4">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4.4">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4.4">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4.4">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4.4">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4.4">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4.4">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4.4">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4.4">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4.4">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4.4">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4.4">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4.4">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4.4">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4.4">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4.4">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4.4">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4.4">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4.4">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4.4">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4.4">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4.4">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4.4">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4.4">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4.4">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4.4">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4.4">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4.4">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4.4">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4.4">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4.4">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4.4">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4.4">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4.4">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4.4">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4.4">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4.4">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4.4">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4.4">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4.4">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4.4">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4.4">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4.4">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5.75" customHeight="1">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sheetProtection algorithmName="SHA-512" hashValue="722sXfNLZO8vWEKLRqVyZGnOaePuw9qwZmfYmAA/etq956NevEjHOe6BuVbHdNk6hI4blmwkOqKUxby5YidU8A==" saltValue="o/NbtrqP+DK1LTB4ejfLSA==" spinCount="100000" sheet="1" objects="1" scenarios="1"/>
  <mergeCells count="8">
    <mergeCell ref="C28:E28"/>
    <mergeCell ref="C37:D37"/>
    <mergeCell ref="B38:E38"/>
    <mergeCell ref="B4:B13"/>
    <mergeCell ref="B21:B25"/>
    <mergeCell ref="B27:C27"/>
    <mergeCell ref="D27:E27"/>
    <mergeCell ref="B17:B20"/>
  </mergeCells>
  <hyperlinks>
    <hyperlink ref="B38" r:id="rId1" location="articleId1718294"/>
  </hyperlinks>
  <pageMargins left="0.45" right="0.45" top="1" bottom="0.75" header="0" footer="0"/>
  <pageSetup scale="62" orientation="landscape"/>
  <headerFooter>
    <oddFooter>&amp;LEE-5.2, OSA Set Data 01/2024</oddFooter>
  </headerFooter>
  <ignoredErrors>
    <ignoredError sqref="D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EPD Design Submittal</vt:lpstr>
      <vt:lpstr>EPD Construction Submittal</vt:lpstr>
      <vt:lpstr>Transportation (A4)</vt:lpstr>
      <vt:lpstr>Final Sign-Off</vt:lpstr>
      <vt:lpstr>OSA Set Data 2025 (Locked)</vt:lpstr>
      <vt:lpstr>GWP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Vigil, Bailey</dc:creator>
  <cp:lastModifiedBy>Vigil, Bailey</cp:lastModifiedBy>
  <dcterms:created xsi:type="dcterms:W3CDTF">2023-08-08T16:43:16Z</dcterms:created>
  <dcterms:modified xsi:type="dcterms:W3CDTF">2025-01-31T15:39:09Z</dcterms:modified>
</cp:coreProperties>
</file>